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- stavba" sheetId="2" r:id="rId2"/>
    <sheet name="VON - vedlejš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- stavba'!$C$123:$K$297</definedName>
    <definedName name="_xlnm.Print_Area" localSheetId="1">'SO - stavba'!$C$4:$J$76,'SO - stavba'!$C$82:$J$105,'SO - stavba'!$C$111:$J$297</definedName>
    <definedName name="_xlnm.Print_Titles" localSheetId="1">'SO - stavba'!$123:$123</definedName>
    <definedName name="_xlnm._FilterDatabase" localSheetId="2" hidden="1">'VON - vedlejší náklady'!$C$116:$K$160</definedName>
    <definedName name="_xlnm.Print_Area" localSheetId="2">'VON - vedlejší náklady'!$C$4:$J$76,'VON - vedlejší náklady'!$C$82:$J$98,'VON - vedlejší náklady'!$C$104:$J$160</definedName>
    <definedName name="_xlnm.Print_Titles" localSheetId="2">'VON - vedlejší náklady'!$116:$116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P295"/>
  <c r="J37"/>
  <c r="J36"/>
  <c i="1" r="AY95"/>
  <c i="2" r="J35"/>
  <c i="1" r="AX95"/>
  <c i="2" r="BI296"/>
  <c r="BH296"/>
  <c r="BG296"/>
  <c r="BF296"/>
  <c r="T296"/>
  <c r="T295"/>
  <c r="R296"/>
  <c r="R295"/>
  <c r="P296"/>
  <c r="BI292"/>
  <c r="BH292"/>
  <c r="BG292"/>
  <c r="BF292"/>
  <c r="T292"/>
  <c r="T291"/>
  <c r="R292"/>
  <c r="R291"/>
  <c r="P292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T268"/>
  <c r="R269"/>
  <c r="R268"/>
  <c r="P269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T246"/>
  <c r="R247"/>
  <c r="R246"/>
  <c r="P247"/>
  <c r="P246"/>
  <c r="BI243"/>
  <c r="BH243"/>
  <c r="BG243"/>
  <c r="BF243"/>
  <c r="T243"/>
  <c r="R243"/>
  <c r="P243"/>
  <c r="BI240"/>
  <c r="BH240"/>
  <c r="BG240"/>
  <c r="BF240"/>
  <c r="T240"/>
  <c r="R240"/>
  <c r="P240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0"/>
  <c r="BH210"/>
  <c r="BG210"/>
  <c r="BF210"/>
  <c r="T210"/>
  <c r="R210"/>
  <c r="P210"/>
  <c r="BI199"/>
  <c r="BH199"/>
  <c r="BG199"/>
  <c r="BF199"/>
  <c r="T199"/>
  <c r="R199"/>
  <c r="P199"/>
  <c r="BI195"/>
  <c r="BH195"/>
  <c r="BG195"/>
  <c r="BF195"/>
  <c r="T195"/>
  <c r="R195"/>
  <c r="P19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1" r="L90"/>
  <c r="AM90"/>
  <c r="AM89"/>
  <c r="L89"/>
  <c r="AM87"/>
  <c r="L87"/>
  <c r="L85"/>
  <c r="L84"/>
  <c i="2" r="BK289"/>
  <c r="BK284"/>
  <c r="J152"/>
  <c r="J222"/>
  <c r="BK255"/>
  <c r="J150"/>
  <c r="J195"/>
  <c r="BK142"/>
  <c r="BK243"/>
  <c r="J296"/>
  <c r="F37"/>
  <c r="BK275"/>
  <c r="J175"/>
  <c r="J224"/>
  <c r="BK252"/>
  <c r="F34"/>
  <c i="3" r="BK137"/>
  <c i="2" r="BK286"/>
  <c r="BK147"/>
  <c r="J255"/>
  <c r="J240"/>
  <c r="J210"/>
  <c r="BK133"/>
  <c r="J154"/>
  <c r="BK278"/>
  <c r="J181"/>
  <c r="BK127"/>
  <c r="J250"/>
  <c r="F35"/>
  <c r="BK181"/>
  <c r="J178"/>
  <c r="J282"/>
  <c r="BK273"/>
  <c i="3" r="BK155"/>
  <c r="J159"/>
  <c r="J140"/>
  <c i="2" r="BK240"/>
  <c r="J156"/>
  <c r="J140"/>
  <c r="J144"/>
  <c r="J138"/>
  <c i="3" r="J157"/>
  <c r="BK150"/>
  <c r="J155"/>
  <c r="J153"/>
  <c r="BK142"/>
  <c i="2" r="BK280"/>
  <c r="J262"/>
  <c r="J229"/>
  <c r="BK158"/>
  <c r="J264"/>
  <c r="J280"/>
  <c r="BK136"/>
  <c r="BK296"/>
  <c r="BK154"/>
  <c r="J286"/>
  <c i="3" r="BK126"/>
  <c r="J121"/>
  <c r="J146"/>
  <c r="BK146"/>
  <c r="BK135"/>
  <c r="J119"/>
  <c r="J128"/>
  <c r="J131"/>
  <c i="2" r="J142"/>
  <c r="BK247"/>
  <c r="BK195"/>
  <c r="J252"/>
  <c r="J133"/>
  <c r="BK184"/>
  <c r="J147"/>
  <c r="BK292"/>
  <c r="BK144"/>
  <c r="J269"/>
  <c i="3" r="J142"/>
  <c r="BK131"/>
  <c r="BK153"/>
  <c r="J148"/>
  <c i="2" r="J278"/>
  <c r="BK264"/>
  <c r="J243"/>
  <c r="J227"/>
  <c r="BK262"/>
  <c r="J158"/>
  <c r="J34"/>
  <c i="3" r="BK121"/>
  <c i="2" r="J273"/>
  <c r="BK282"/>
  <c r="BK222"/>
  <c r="BK152"/>
  <c r="BK175"/>
  <c r="BK210"/>
  <c r="BK150"/>
  <c r="BK266"/>
  <c r="BK156"/>
  <c i="3" r="BK123"/>
  <c r="J126"/>
  <c i="2" r="BK229"/>
  <c r="BK138"/>
  <c r="BK224"/>
  <c r="BK140"/>
  <c r="J127"/>
  <c r="J172"/>
  <c r="J292"/>
  <c r="BK130"/>
  <c i="1" r="AS94"/>
  <c i="3" r="BK144"/>
  <c r="BK159"/>
  <c r="J135"/>
  <c r="J133"/>
  <c i="2" r="BK269"/>
  <c r="J184"/>
  <c r="BK227"/>
  <c r="BK165"/>
  <c r="BK250"/>
  <c r="J136"/>
  <c r="J284"/>
  <c r="J165"/>
  <c r="J275"/>
  <c i="3" r="BK119"/>
  <c r="BK140"/>
  <c r="BK133"/>
  <c r="BK157"/>
  <c r="BK148"/>
  <c r="J123"/>
  <c r="BK128"/>
  <c i="2" r="BK172"/>
  <c r="J199"/>
  <c r="J266"/>
  <c r="BK178"/>
  <c r="BK199"/>
  <c r="J130"/>
  <c r="J247"/>
  <c r="J289"/>
  <c i="3" r="J144"/>
  <c r="J150"/>
  <c r="J137"/>
  <c i="2" r="F36"/>
  <c l="1" r="BK249"/>
  <c r="J249"/>
  <c r="J100"/>
  <c r="R272"/>
  <c r="R126"/>
  <c r="R125"/>
  <c r="R124"/>
  <c r="P126"/>
  <c r="P125"/>
  <c r="P124"/>
  <c i="1" r="AU95"/>
  <c i="2" r="T249"/>
  <c r="BK272"/>
  <c r="J272"/>
  <c r="J102"/>
  <c r="P272"/>
  <c r="T126"/>
  <c r="T125"/>
  <c r="T124"/>
  <c r="R249"/>
  <c r="BK126"/>
  <c r="J126"/>
  <c r="J98"/>
  <c r="T272"/>
  <c r="P249"/>
  <c i="3" r="BK118"/>
  <c r="J118"/>
  <c r="J97"/>
  <c r="P118"/>
  <c r="P117"/>
  <c i="1" r="AU96"/>
  <c i="3" r="R118"/>
  <c r="R117"/>
  <c r="T118"/>
  <c r="T117"/>
  <c i="2" r="BK246"/>
  <c r="J246"/>
  <c r="J99"/>
  <c r="BK268"/>
  <c r="J268"/>
  <c r="J101"/>
  <c r="BK291"/>
  <c r="J291"/>
  <c r="J103"/>
  <c r="BK295"/>
  <c r="J295"/>
  <c r="J104"/>
  <c i="3" r="E85"/>
  <c r="BE135"/>
  <c r="BE144"/>
  <c r="BE150"/>
  <c r="BE146"/>
  <c r="BE131"/>
  <c r="BE128"/>
  <c r="BE140"/>
  <c r="BE148"/>
  <c r="BE159"/>
  <c r="BE137"/>
  <c r="BE155"/>
  <c r="F92"/>
  <c r="BE142"/>
  <c r="BE153"/>
  <c r="BE119"/>
  <c r="BE126"/>
  <c r="BE133"/>
  <c r="J89"/>
  <c r="BE123"/>
  <c i="2" r="BK125"/>
  <c r="J125"/>
  <c r="J97"/>
  <c i="3" r="BE157"/>
  <c r="BE121"/>
  <c i="2" r="BE264"/>
  <c r="BE273"/>
  <c r="BE278"/>
  <c r="BE286"/>
  <c r="J89"/>
  <c r="BE133"/>
  <c r="BE136"/>
  <c r="BE140"/>
  <c r="BE142"/>
  <c r="BE266"/>
  <c r="BE284"/>
  <c r="E114"/>
  <c r="BE144"/>
  <c r="BE152"/>
  <c r="BE156"/>
  <c r="BE181"/>
  <c r="BE184"/>
  <c r="BE199"/>
  <c r="BE292"/>
  <c i="1" r="AW95"/>
  <c i="2" r="F121"/>
  <c r="BE127"/>
  <c r="BE138"/>
  <c r="BE147"/>
  <c r="BE154"/>
  <c r="BE158"/>
  <c r="BE250"/>
  <c r="BE252"/>
  <c r="BE255"/>
  <c r="BE296"/>
  <c i="1" r="BB95"/>
  <c i="2" r="BE130"/>
  <c r="BE150"/>
  <c r="BE172"/>
  <c r="BE175"/>
  <c r="BE178"/>
  <c r="BE195"/>
  <c r="BE210"/>
  <c r="BE222"/>
  <c r="BE224"/>
  <c r="BE227"/>
  <c r="BE229"/>
  <c r="BE243"/>
  <c r="BE247"/>
  <c r="BE280"/>
  <c r="BE282"/>
  <c r="BE165"/>
  <c r="BE262"/>
  <c i="1" r="BA95"/>
  <c i="2" r="BE240"/>
  <c i="1" r="BC95"/>
  <c i="2" r="BE269"/>
  <c r="BE275"/>
  <c r="BE289"/>
  <c i="1" r="BD95"/>
  <c i="3" r="F35"/>
  <c i="1" r="BB96"/>
  <c r="BB94"/>
  <c r="AX94"/>
  <c i="3" r="F34"/>
  <c i="1" r="BA96"/>
  <c r="BA94"/>
  <c r="AW94"/>
  <c r="AK30"/>
  <c i="3" r="F36"/>
  <c i="1" r="BC96"/>
  <c r="BC94"/>
  <c r="AY94"/>
  <c i="3" r="J34"/>
  <c i="1" r="AW96"/>
  <c i="3" r="F37"/>
  <c i="1" r="BD96"/>
  <c r="BD94"/>
  <c r="W33"/>
  <c i="3" l="1" r="BK117"/>
  <c r="J117"/>
  <c r="J96"/>
  <c i="2" r="BK124"/>
  <c r="J124"/>
  <c r="J96"/>
  <c i="1" r="AU94"/>
  <c i="2" r="F33"/>
  <c i="1" r="AZ95"/>
  <c i="2" r="J33"/>
  <c i="1" r="AV95"/>
  <c r="AT95"/>
  <c i="3" r="J33"/>
  <c i="1" r="AV96"/>
  <c r="AT96"/>
  <c r="W32"/>
  <c i="3" r="F33"/>
  <c i="1" r="AZ96"/>
  <c r="W31"/>
  <c r="W30"/>
  <c i="3" l="1" r="J30"/>
  <c i="1" r="AG96"/>
  <c r="AZ94"/>
  <c r="W29"/>
  <c i="2" r="J30"/>
  <c i="1" r="AG95"/>
  <c r="AG94"/>
  <c r="AK26"/>
  <c i="3" l="1" r="J39"/>
  <c i="2" r="J39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<sst xmlns="http://schemas.openxmlformats.org/spreadsheetml/2006/main">
  <si>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</si>
  <si>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</si>
  <si>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</si>
  <si>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</si>
  <si>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</si>
  <si>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{6a88de88-d82d-4f20-bb88-406aff2623dd}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</si>
  <si>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</si>
  <si>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</si>
  <si>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</si>
  <si>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</si>
  <si>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</si>
  <si>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</si>
  <si>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</si>
  <si>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</si>
  <si>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20250922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</si>
  <si>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</si>
  <si>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</si>
  <si>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Šišemka, Šišma, oprava toku v ř.km 5,180 - 6, 541, vč. přechodového úseku</t>
  </si>
  <si>
    <t>KSO:</t>
  </si>
  <si>
    <t>CC-CZ:</t>
  </si>
  <si>
    <t>Místo:</t>
  </si>
  <si>
    <t>Šišma</t>
  </si>
  <si>
    <t>Datum:</t>
  </si>
  <si>
    <t>22. 9. 2025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</si>
  <si>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</si>
  <si>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</si>
  <si>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</si>
  <si>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</si>
  <si>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</si>
  <si>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</si>
  <si>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</si>
  <si>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</si>
  <si>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</si>
  <si>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87951142</t>
  </si>
  <si>
    <t>Ing. Tomáš Pecival, Ph.D.</t>
  </si>
  <si>
    <t>CZ8301111137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</si>
  <si>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</si>
  <si>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</si>
  <si>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</si>
  <si>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</si>
  <si>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</si>
  <si>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</si>
  <si>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</si>
  <si>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</si>
  <si>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</si>
  <si>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</si>
  <si>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</si>
  <si>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</si>
  <si>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</si>
  <si>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</si>
  <si>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</si>
  <si>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</si>
  <si>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</si>
  <si>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</si>
  <si>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</si>
  <si>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</si>
  <si>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</si>
  <si>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</si>
  <si>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</si>
  <si>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</si>
  <si>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</si>
  <si>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</si>
  <si>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</si>
  <si>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</si>
  <si>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</si>
  <si>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</si>
  <si>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</si>
  <si>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</si>
  <si>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</si>
  <si>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</si>
  <si>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</si>
  <si>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</si>
  <si>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</si>
  <si>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</si>
  <si>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</si>
  <si>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</si>
  <si>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</si>
  <si>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</si>
  <si>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</si>
  <si>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</si>
  <si>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</si>
  <si>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</si>
  <si>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</si>
  <si>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</si>
  <si>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</si>
  <si>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stavba</t>
  </si>
  <si>
    <t>STA</t>
  </si>
  <si>
    <t>1</t>
  </si>
  <si>
    <t>{c08f1eaf-bf9e-4518-9f1a-68bdda5ec29b}</t>
  </si>
  <si>
    <t>2</t>
  </si>
  <si>
    <t>VON</t>
  </si>
  <si>
    <t>vedlejší náklady</t>
  </si>
  <si>
    <t>{fdb589ba-037f-4a05-b790-c1348945bce0}</t>
  </si>
  <si>
    <t>KRYCÍ LIST SOUPISU PRACÍ</t>
  </si>
  <si>
    <t>Objekt:</t>
  </si>
  <si>
    <t>SO - stavba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</si>
  <si>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</si>
  <si>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</si>
  <si>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</si>
  <si>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</si>
  <si>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</si>
  <si>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</si>
  <si>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</si>
  <si>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</si>
  <si>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</si>
  <si>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</si>
  <si>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</si>
  <si>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</si>
  <si>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</si>
  <si>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</si>
  <si>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</si>
  <si>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</si>
  <si>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</si>
  <si>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</si>
  <si>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</si>
  <si>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</si>
  <si>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</si>
  <si>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</si>
  <si>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</si>
  <si>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</si>
  <si>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</si>
  <si>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</si>
  <si>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</si>
  <si>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</si>
  <si>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</si>
  <si>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</si>
  <si>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</si>
  <si>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111211r</t>
  </si>
  <si>
    <t>Snesení listnatého klestu D přes 30 cm ve svahu přes 1:3</t>
  </si>
  <si>
    <t>kus</t>
  </si>
  <si>
    <t>4</t>
  </si>
  <si>
    <t>-897990009</t>
  </si>
  <si>
    <t>PP</t>
  </si>
  <si>
    <t>Snesení větví stromů na hromady nebo naložení na dopravní prostředek listnatých v rovině nebo ve svahu přes 1:3, průměru kmene přes 30 cm</t>
  </si>
  <si>
    <t>P</t>
  </si>
  <si>
    <t>Poznámka k položce:_x000d_
včetně likvidace např štěpkování</t>
  </si>
  <si>
    <t>11121r</t>
  </si>
  <si>
    <t>Snesení listnatého klestu D do 30 cm ve svahu přes 1:3</t>
  </si>
  <si>
    <t>-459592577</t>
  </si>
  <si>
    <t>Snesení větví stromů na hromady nebo naložení na dopravní prostředek listnatých v rovině nebo ve svahu přes 1:3, průměru kmene do 30 cm</t>
  </si>
  <si>
    <t>3</t>
  </si>
  <si>
    <t>111251r</t>
  </si>
  <si>
    <t>Odstranění křovin a stromů průměru kmene do 100 mm i s kořeny sklonu terénu přes 1:5 z celkové plochy do 100 m2 strojně</t>
  </si>
  <si>
    <t>m2</t>
  </si>
  <si>
    <t>127632129</t>
  </si>
  <si>
    <t>Odstranění křovin a stromů s odstraněním kořenů strojně průměru kmene do 100 mm v rovině nebo ve svahu sklonu terénu přes 1:5, při celkové ploše do 100 m2</t>
  </si>
  <si>
    <t>Poznámka k položce:_x000d_
včetně štěpkování a uložení štěpky</t>
  </si>
  <si>
    <t>112101102</t>
  </si>
  <si>
    <t>Odstranění stromů listnatých průměru kmene přes 300 do 500 mm</t>
  </si>
  <si>
    <t>158085741</t>
  </si>
  <si>
    <t>Odstranění stromů s odřezáním kmene a s odvětvením listnatých, průměru kmene přes 300 do 500 mm</t>
  </si>
  <si>
    <t>5</t>
  </si>
  <si>
    <t>112101103</t>
  </si>
  <si>
    <t>Odstranění stromů listnatých průměru kmene přes 500 do 700 mm</t>
  </si>
  <si>
    <t>892840083</t>
  </si>
  <si>
    <t>Odstranění stromů s odřezáním kmene a s odvětvením listnatých, průměru kmene přes 500 do 700 mm</t>
  </si>
  <si>
    <t>6</t>
  </si>
  <si>
    <t>112101r</t>
  </si>
  <si>
    <t>Postupné kácení stromů listnatých průměru kmene přes 300 do 500 mm</t>
  </si>
  <si>
    <t>698213045</t>
  </si>
  <si>
    <t>Postupné kácení stromů se spouštěním s odřezáním kmene a s odvětvením listnatých, průměru kmene přes 300 do 500 mm</t>
  </si>
  <si>
    <t>7</t>
  </si>
  <si>
    <t>112r</t>
  </si>
  <si>
    <t>Postupné kácení stromů listnatých průměru kmene přes 500 do 700 mm</t>
  </si>
  <si>
    <t>1731063969</t>
  </si>
  <si>
    <t>Postupné kácení stromů se spouštěním s odvětvením listnatých, průměru kmene přes 500 do 700 mm</t>
  </si>
  <si>
    <t>8</t>
  </si>
  <si>
    <t>112251102r</t>
  </si>
  <si>
    <t>Odstranění pařezů průměru přes 300 do 500 mm</t>
  </si>
  <si>
    <t>-1749448798</t>
  </si>
  <si>
    <t>Odstranění pařezů strojně s jejich vykopáním nebo vytrháním průměru přes 300 do 500 mm</t>
  </si>
  <si>
    <t>Poznámka k položce:_x000d_
včetně likvidace, např. skládka</t>
  </si>
  <si>
    <t>9</t>
  </si>
  <si>
    <t>112251103r</t>
  </si>
  <si>
    <t>Odstranění pařezů průměru přes 500 do 700 mm</t>
  </si>
  <si>
    <t>1089095748</t>
  </si>
  <si>
    <t>Odstranění pařezů strojně s jejich vykopáním nebo vytrháním průměru přes 500 do 700 mm</t>
  </si>
  <si>
    <t>10</t>
  </si>
  <si>
    <t>114203103</t>
  </si>
  <si>
    <t>Rozebrání dlažeb z lomového kamene nebo betonových tvárnic do cementové malty</t>
  </si>
  <si>
    <t>m3</t>
  </si>
  <si>
    <t>-81433707</t>
  </si>
  <si>
    <t>Rozebrání dlažeb nebo záhozů s naložením na dopravní prostředek dlažeb z lomového kamene nebo betonových tvárnic do cementové malty se spárami zalitými cementovou maltou</t>
  </si>
  <si>
    <t>11</t>
  </si>
  <si>
    <t>114203104</t>
  </si>
  <si>
    <t>Rozebrání záhozů a rovnanin na sucho</t>
  </si>
  <si>
    <t>-1233790175</t>
  </si>
  <si>
    <t>Rozebrání dlažeb nebo záhozů s naložením na dopravní prostředek záhozů, rovnanin a soustřeďovacích staveb provedených na sucho</t>
  </si>
  <si>
    <t>114203201</t>
  </si>
  <si>
    <t>Očištění lomového kamene nebo betonových tvárnic od hlíny nebo písku</t>
  </si>
  <si>
    <t>804189600</t>
  </si>
  <si>
    <t>Očištění lomového kamene nebo betonových tvárnic získaných při rozebrání dlažeb, záhozů, rovnanin a soustřeďovacích staveb od hlíny nebo písku</t>
  </si>
  <si>
    <t>13</t>
  </si>
  <si>
    <t>114253301</t>
  </si>
  <si>
    <t>Třídění lomového kamene nebo betonových tvárnic podle druhu, velikosti nebo tvaru - strojně</t>
  </si>
  <si>
    <t>-1600674898</t>
  </si>
  <si>
    <t>Třídění lomového kamene nebo betonových tvárnic strojně získaných při rozebrání dlažeb, záhozů, rovnanin a soustřeďovacích staveb podle druhu, velikosti nebo tvaru</t>
  </si>
  <si>
    <t>14</t>
  </si>
  <si>
    <t>124253101</t>
  </si>
  <si>
    <t>Vykopávky pro koryta vodotečí v hornině třídy těžitelnosti I skupiny 3 objem do 1000 m3 strojně</t>
  </si>
  <si>
    <t>1631579196</t>
  </si>
  <si>
    <t>Vykopávky pro koryta vodotečí strojně v hornině třídy těžitelnosti I skupiny 3 přes 100 do 1 000 m3</t>
  </si>
  <si>
    <t>VV</t>
  </si>
  <si>
    <t>sediment</t>
  </si>
  <si>
    <t>230,1+200</t>
  </si>
  <si>
    <t>odkopávky</t>
  </si>
  <si>
    <t>498,1*0,75</t>
  </si>
  <si>
    <t>Součet</t>
  </si>
  <si>
    <t>15</t>
  </si>
  <si>
    <t>124253119</t>
  </si>
  <si>
    <t>Příplatek k vykopávkám pro koryta vodotečí v hornině třídy těžitelnosti I skupiny 3 v tekoucí vodě při LTM</t>
  </si>
  <si>
    <t>-924240575</t>
  </si>
  <si>
    <t>Vykopávky pro koryta vodotečí strojně Příplatek k cenám za vykopávky pro koryta vodotečí v tekoucí vodě při LTM v hornině třídy těžitelnosti I skupiny 3</t>
  </si>
  <si>
    <t>16</t>
  </si>
  <si>
    <t>124353101</t>
  </si>
  <si>
    <t>Vykopávky pro koryta vodotečí v hornině třídy těžitelnosti II skupiny 4 objem do 1000 m3 strojně</t>
  </si>
  <si>
    <t>-821106372</t>
  </si>
  <si>
    <t>Vykopávky pro koryta vodotečí strojně v hornině třídy těžitelnosti II skupiny 4 přes 100 do 1 000 m3</t>
  </si>
  <si>
    <t>498,1*0,25</t>
  </si>
  <si>
    <t>17</t>
  </si>
  <si>
    <t>124353119</t>
  </si>
  <si>
    <t>Příplatek k vykopávkám pro koryta vodotečí v hornině třídy těžitelnosti II skupiny 4 v tekoucí vodě při LTM</t>
  </si>
  <si>
    <t>357753701</t>
  </si>
  <si>
    <t>Vykopávky pro koryta vodotečí strojně Příplatek k cenám za vykopávky pro koryta vodotečí v tekoucí vodě při LTM v hornině třídy těžitelnosti II skupiny 4</t>
  </si>
  <si>
    <t>18</t>
  </si>
  <si>
    <t>162251102</t>
  </si>
  <si>
    <t>Vodorovné přemístění přes 20 do 50 m výkopku/sypaniny z horniny třídy těžitelnosti I skupiny 1 až 3</t>
  </si>
  <si>
    <t>79516999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</si>
  <si>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</si>
  <si>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19</t>
  </si>
  <si>
    <t>162251122</t>
  </si>
  <si>
    <t>Vodorovné přemístění přes 20 do 50 m výkopku/sypaniny z horniny třídy těžitelnosti II skupiny 4 a 5</t>
  </si>
  <si>
    <t>-711503067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</si>
  <si>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</si>
  <si>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20</t>
  </si>
  <si>
    <t>162751117</t>
  </si>
  <si>
    <t>Vodorovné přemístění přes 9 000 do 10000 m výkopku/sypaniny z horniny třídy těžitelnosti I skupiny 1 až 3</t>
  </si>
  <si>
    <t>-2124013072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</si>
  <si>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</si>
  <si>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skrývka</t>
  </si>
  <si>
    <t>7,7</t>
  </si>
  <si>
    <t>230,1</t>
  </si>
  <si>
    <t>vybouraný kámen bez využití na stavbě</t>
  </si>
  <si>
    <t>429,2-392,225</t>
  </si>
  <si>
    <t>162751119</t>
  </si>
  <si>
    <t>Příplatek k vodorovnému přemístění výkopku/sypaniny z horniny třídy těžitelnosti I skupiny 1 až 3 ZKD 1000 m přes 10000 m</t>
  </si>
  <si>
    <t>-1329970346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</si>
  <si>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</si>
  <si>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648,35</t>
  </si>
  <si>
    <t>648,35*15 'Přepočtené koeficientem množství</t>
  </si>
  <si>
    <t>22</t>
  </si>
  <si>
    <t>167151111</t>
  </si>
  <si>
    <t>Nakládání výkopku z hornin třídy těžitelnosti I skupiny 1 až 3 přes 100 m3</t>
  </si>
  <si>
    <t>1872884492</t>
  </si>
  <si>
    <t>Nakládání, skládání a překládání neulehlého výkopku nebo sypaniny strojně nakládání, množství přes 100 m3, z hornin třídy těžitelnosti I, skupiny 1 až 3</t>
  </si>
  <si>
    <t>23</t>
  </si>
  <si>
    <t>171251201</t>
  </si>
  <si>
    <t>Uložení sypaniny na skládky nebo meziskládky</t>
  </si>
  <si>
    <t>1279001062</t>
  </si>
  <si>
    <t>Uložení sypaniny na skládky nebo meziskládky bez hutnění s upravením uložené sypaniny do předepsaného tvaru</t>
  </si>
  <si>
    <t>Poznámka k položce:_x000d_
vhodná zemina z odkopávek bude použita pro terénní úpravy</t>
  </si>
  <si>
    <t>24</t>
  </si>
  <si>
    <t>181451221</t>
  </si>
  <si>
    <t>Založení lučního trávníku výsevem pl do 1000 m2 ve svahu přes 1:5</t>
  </si>
  <si>
    <t>1707614897</t>
  </si>
  <si>
    <t>Založení trávníku na půdě předem připravené plochy do 1000 m2 výsevem včetně utažení lučního ve svahu přes 1:5</t>
  </si>
  <si>
    <t>25</t>
  </si>
  <si>
    <t>M</t>
  </si>
  <si>
    <t>00572470</t>
  </si>
  <si>
    <t>osivo směs travní univerzál</t>
  </si>
  <si>
    <t>kg</t>
  </si>
  <si>
    <t>-972833683</t>
  </si>
  <si>
    <t>1000*0,015</t>
  </si>
  <si>
    <t>26</t>
  </si>
  <si>
    <t>182151111</t>
  </si>
  <si>
    <t>Svahování v zářezech v hornině třídy těžitelnosti I skupiny 1 až 3 strojně</t>
  </si>
  <si>
    <t>-988163609</t>
  </si>
  <si>
    <t>Svahování trvalých svahů do projektovaných profilů strojně s potřebným přemístěním výkopku při svahování v zářezech v hornině třídy těžitelnosti I, skupiny 1 až 3</t>
  </si>
  <si>
    <t>27</t>
  </si>
  <si>
    <t>R</t>
  </si>
  <si>
    <t>Likvidace vytěženého materiálu včetně případného poplatku za uložení</t>
  </si>
  <si>
    <t>1510195042</t>
  </si>
  <si>
    <t>28</t>
  </si>
  <si>
    <t>R1</t>
  </si>
  <si>
    <t>Přístup do koryta vodního toku</t>
  </si>
  <si>
    <t>komplet</t>
  </si>
  <si>
    <t>-116111183</t>
  </si>
  <si>
    <t>Poznámka k položce:_x000d_
pokosení a likvidace travin, úprava břehové hrany pro nakládání sedimentu a sjezd techniky do koryta toku, provizorní konstrukce, zřízení a likvidace včetně opotřebení materiálu (např. silniční panely, geotextilie ...)</t>
  </si>
  <si>
    <t>29</t>
  </si>
  <si>
    <t>R2</t>
  </si>
  <si>
    <t>Převedení vody za stavby</t>
  </si>
  <si>
    <t>-593273497</t>
  </si>
  <si>
    <t>Poznámka k položce:_x000d_
dle technologie zvolené zhotovitelem, včetně zřízení a demontáže, včetně čerpání po dobu stavby</t>
  </si>
  <si>
    <t>Svislé a kompletní konstrukce</t>
  </si>
  <si>
    <t>30</t>
  </si>
  <si>
    <t>321213234</t>
  </si>
  <si>
    <t>Zdivo nadzákladové z lomového kamene vodních staveb rubové se zatřením na maltu MC 25</t>
  </si>
  <si>
    <t>1519304362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</si>
  <si>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</si>
  <si>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Vodorovné konstrukce</t>
  </si>
  <si>
    <t>31</t>
  </si>
  <si>
    <t>451317777</t>
  </si>
  <si>
    <t>Podklad nebo lože pod dlažbu vodorovný nebo do sklonu 1:5 z betonu prostého tl přes 50 do 100 mm</t>
  </si>
  <si>
    <t>1717604623</t>
  </si>
  <si>
    <t>Podklad nebo lože pod dlažbu (přídlažbu) v ploše vodorovné nebo ve sklonu do 1:5, tloušťky od 50 do 100 mm z betonu prostého</t>
  </si>
  <si>
    <t>32</t>
  </si>
  <si>
    <t>462512270</t>
  </si>
  <si>
    <t>Zához z lomového kamene s proštěrkováním z terénu hmotnost do 200 kg</t>
  </si>
  <si>
    <t>1260340927</t>
  </si>
  <si>
    <t>Zához z lomového kamene neupraveného záhozového s proštěrkováním z terénu, hmotnosti jednotlivých kamenů do 200 kg</t>
  </si>
  <si>
    <t>222,25+100"pod hřištěm"</t>
  </si>
  <si>
    <t>33</t>
  </si>
  <si>
    <t>463212111</t>
  </si>
  <si>
    <t>Rovnanina z lomového kamene upraveného s vyklínováním spár úlomky kamene</t>
  </si>
  <si>
    <t>-805406593</t>
  </si>
  <si>
    <t>Rovnanina z lomového kamene upraveného, tříděného jakékoliv tloušťky rovnaniny s vyklínováním spár a dutin úlomky kamene</t>
  </si>
  <si>
    <t>rovnanina celkem</t>
  </si>
  <si>
    <t>780,475</t>
  </si>
  <si>
    <t>z vytříděného kamene</t>
  </si>
  <si>
    <t>-392,225</t>
  </si>
  <si>
    <t>34</t>
  </si>
  <si>
    <t>463212191</t>
  </si>
  <si>
    <t>Příplatek za vypracováni líce rovnaniny</t>
  </si>
  <si>
    <t>-311706898</t>
  </si>
  <si>
    <t>Rovnanina z lomového kamene upraveného, tříděného Příplatek k cenám za vypracování líce</t>
  </si>
  <si>
    <t>35</t>
  </si>
  <si>
    <t>463212r</t>
  </si>
  <si>
    <t>Rovnanina z vybouraného lomového kamene upraveného s vyklínováním spár úlomky kamene</t>
  </si>
  <si>
    <t>647249826</t>
  </si>
  <si>
    <t>Rovnanina z vybouraného lomového kamene upraveného, tříděného jakékoliv tloušťky rovnaniny s vyklínováním spár a dutin úlomky kamene</t>
  </si>
  <si>
    <t>36</t>
  </si>
  <si>
    <t>465513228</t>
  </si>
  <si>
    <t>Dlažba z lomového kamene na cementovou maltu s vyspárováním tl 250 mm pro hydromeliorace</t>
  </si>
  <si>
    <t>591241851</t>
  </si>
  <si>
    <t>Dlažba z lomového kamene lomařsky upraveného vodorovná nebo ve sklonu na cementovou maltu ze 400 kg cementu na m3 malty, s vyspárováním cementovou maltou, tl. 250 mm</t>
  </si>
  <si>
    <t>Úpravy povrchů, podlahy a osazování výplní</t>
  </si>
  <si>
    <t>37</t>
  </si>
  <si>
    <t>628635411</t>
  </si>
  <si>
    <t>Oprava spár zdiva z lomového kamene maltou cementovou hl spár přes 30 do 70 mm</t>
  </si>
  <si>
    <t>1991589120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</si>
  <si>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</si>
  <si>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Poznámka k položce:_x000d_
pro spárování bude použita průmyslově vyráběná spárovací hmota</t>
  </si>
  <si>
    <t>Ostatní konstrukce a práce-bourání</t>
  </si>
  <si>
    <t>38</t>
  </si>
  <si>
    <t>911111111</t>
  </si>
  <si>
    <t>Montáž zábradlí ocelového zabetonovaného</t>
  </si>
  <si>
    <t>m</t>
  </si>
  <si>
    <t>-246143011</t>
  </si>
  <si>
    <t>39</t>
  </si>
  <si>
    <t>966005r</t>
  </si>
  <si>
    <t>Rozebrání a odstranění silničního zábradlí se sloupky osazenými do říms nebo krycích desek</t>
  </si>
  <si>
    <t>-21411224</t>
  </si>
  <si>
    <t>Poznámka k položce:_x000d_
včetně uložení, opravy tvaru a nátěru před zpětným osazením</t>
  </si>
  <si>
    <t>40</t>
  </si>
  <si>
    <t>966021112</t>
  </si>
  <si>
    <t>Bourání konstrukcí LTM zdiva kamenného na MC ručně</t>
  </si>
  <si>
    <t>1657821974</t>
  </si>
  <si>
    <t>Bourání konstrukcí LTM ve vodních tocích s přemístěním suti na hromady na vzdálenost do 20 m nebo s naložením na dopravní prostředek ručně ze zdiva kamenného, pro jakýkoliv druh kamene na maltu cementovou</t>
  </si>
  <si>
    <t>41</t>
  </si>
  <si>
    <t>985131111</t>
  </si>
  <si>
    <t>Očištění ploch stěn, rubu kleneb a podlah tlakovou vodou</t>
  </si>
  <si>
    <t>959447300</t>
  </si>
  <si>
    <t>42</t>
  </si>
  <si>
    <t>985142112</t>
  </si>
  <si>
    <t>Vysekání spojovací hmoty ze spár zdiva hl do 40 mm dl přes 6 do 12 m/m2</t>
  </si>
  <si>
    <t>-350772831</t>
  </si>
  <si>
    <t>Vysekání spojovací hmoty ze spár zdiva včetně vyčištění hloubky spáry do 40 mm délky spáry na 1 m2 upravované plochy přes 6 do 12 m</t>
  </si>
  <si>
    <t>43</t>
  </si>
  <si>
    <t>985223210</t>
  </si>
  <si>
    <t>Přezdívání kamenného zdiva do aktivované malty objemu do 1 m3</t>
  </si>
  <si>
    <t>-134944520</t>
  </si>
  <si>
    <t>Přezdívání zdiva do aktivované malty kamenného, objemu do 1 m3</t>
  </si>
  <si>
    <t>44</t>
  </si>
  <si>
    <t>58380650</t>
  </si>
  <si>
    <t>kámen lomový neupravený žula, třída I netříděný</t>
  </si>
  <si>
    <t>t</t>
  </si>
  <si>
    <t>1927373793</t>
  </si>
  <si>
    <t>10,2*2 'Přepočtené koeficientem množství</t>
  </si>
  <si>
    <t>45</t>
  </si>
  <si>
    <t>985564125</t>
  </si>
  <si>
    <t>Kotvičky pro výztuž stříkaného betonu hl přes 200 do 400 mm z oceli D přes 16 do 20 mm do cementové malty</t>
  </si>
  <si>
    <t>323314112</t>
  </si>
  <si>
    <t>Kotvičky pro výztuž stříkaného betonu z betonářské oceli do cementové malty, hloubky kotvení přes 200 do 400 mm, průměru přes 16 do 20 mm</t>
  </si>
  <si>
    <t>997</t>
  </si>
  <si>
    <t>Přesun sutě</t>
  </si>
  <si>
    <t>46</t>
  </si>
  <si>
    <t>R3</t>
  </si>
  <si>
    <t xml:space="preserve">Uložení na recyklační skládce  stavebního odpadu </t>
  </si>
  <si>
    <t>994557086</t>
  </si>
  <si>
    <t>Uložení stavebního odpadu na recyklační skládce, včetně všech potřebných úkovů, např. naložení dopravy, uložení, rozhrnutí</t>
  </si>
  <si>
    <t xml:space="preserve">Poznámka k položce:_x000d_
nakládání s odpadem dle platné legislativy </t>
  </si>
  <si>
    <t>998</t>
  </si>
  <si>
    <t>Přesun hmot</t>
  </si>
  <si>
    <t>47</t>
  </si>
  <si>
    <t>998332011</t>
  </si>
  <si>
    <t>Přesun hmot pro úpravy vodních toků a kanály</t>
  </si>
  <si>
    <t>-955514749</t>
  </si>
  <si>
    <t>Přesun hmot pro úpravy vodních toků a kanály, hráze rybníků apod. dopravní vzdálenost do 500 m</t>
  </si>
  <si>
    <t>VON - vedlejší náklady</t>
  </si>
  <si>
    <t>VRN - Vedlejší rozpočtové náklady</t>
  </si>
  <si>
    <t>VRN</t>
  </si>
  <si>
    <t>Vedlejší rozpočtové náklady</t>
  </si>
  <si>
    <t>R 19</t>
  </si>
  <si>
    <t>Geodetické zaměření skutečného stavu včetně zajištění zápisu do DTM u krajského úřadu</t>
  </si>
  <si>
    <t>soubor</t>
  </si>
  <si>
    <t>1024</t>
  </si>
  <si>
    <t>-583289104</t>
  </si>
  <si>
    <t>Geodetické zaměření skutečného stavu 2x tištěné a 1x v digitální verzi, včetně zajištění zápisu do DTM u krajského úřadu</t>
  </si>
  <si>
    <t>Aktualizace Povodňového plánu</t>
  </si>
  <si>
    <t>-1287449691</t>
  </si>
  <si>
    <t xml:space="preserve">Aktualizace  Povodňového plánu</t>
  </si>
  <si>
    <t>Provedení opatření vyplývajících z povodňového plánu</t>
  </si>
  <si>
    <t>334902801</t>
  </si>
  <si>
    <t>Poznámka k položce:_x000d_
vyznačení stupňů SPA</t>
  </si>
  <si>
    <t xml:space="preserve">Aktualizace Havarijního  plánu</t>
  </si>
  <si>
    <t>61060526</t>
  </si>
  <si>
    <t>Aktualizace Havarijního plánu</t>
  </si>
  <si>
    <t>R4</t>
  </si>
  <si>
    <t>Provedení opatření vyplývajících z havarijního plánu</t>
  </si>
  <si>
    <t>-684258150</t>
  </si>
  <si>
    <t>Poznámka k položce:_x000d_
např. norné stěny, sorpční prostředky ...</t>
  </si>
  <si>
    <t>R5</t>
  </si>
  <si>
    <t>Aktualizace plánu BOZP</t>
  </si>
  <si>
    <t>1845376717</t>
  </si>
  <si>
    <t>R6</t>
  </si>
  <si>
    <t>vytyčení inženýrských sítí a zařízení, včetně zajištění případné aktualizace vyjádření správců sítí</t>
  </si>
  <si>
    <t>1313208089</t>
  </si>
  <si>
    <t>R7</t>
  </si>
  <si>
    <t>vytýčení stavby a hranic pozemků odborně způsobilou osobou v oboru zeměměřičství</t>
  </si>
  <si>
    <t>-137417507</t>
  </si>
  <si>
    <t>R8</t>
  </si>
  <si>
    <t>zajištění a zabezpečení staveniště, zřízení a likvidace zařízení staveniště, včetně případných přípojek, přístupů a skládek, deponií apod.</t>
  </si>
  <si>
    <t>-1265020386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</si>
  <si>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</si>
  <si>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</si>
  <si>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</si>
  <si>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811644390</t>
  </si>
  <si>
    <t>R10</t>
  </si>
  <si>
    <t>provedení pasportu komunikací před stavbou včetně fotodokumentace</t>
  </si>
  <si>
    <t>892254033</t>
  </si>
  <si>
    <t>R11</t>
  </si>
  <si>
    <t>protokolární předání stavbou dotčených pozemků a komunikací, uvedených do původního stavu, zpět jejich vlastníkům</t>
  </si>
  <si>
    <t>109878460</t>
  </si>
  <si>
    <t>R12</t>
  </si>
  <si>
    <t xml:space="preserve">Zpracování a předání dokumentace skutečného provedení stavby </t>
  </si>
  <si>
    <t>-58277769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</si>
  <si>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</si>
  <si>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 13</t>
  </si>
  <si>
    <t>čištění komunikací</t>
  </si>
  <si>
    <t>-1188586958</t>
  </si>
  <si>
    <t>čištění komunikací znečištěných stavbou</t>
  </si>
  <si>
    <t>R 14</t>
  </si>
  <si>
    <t>uvedení pozemků dotčených stavbou do původního stavu</t>
  </si>
  <si>
    <t>143517480</t>
  </si>
  <si>
    <t xml:space="preserve">uvedení pozemků dotčených stavbou do původního stavu </t>
  </si>
  <si>
    <t>Poznámka k položce:_x000d_
včetně úpravy koryta vodního toku dle požadavku CHKO</t>
  </si>
  <si>
    <t>R 15</t>
  </si>
  <si>
    <t>poplatek za zábor veřejného prostranství pro potřeby stavby</t>
  </si>
  <si>
    <t>1126779694</t>
  </si>
  <si>
    <t>R 16</t>
  </si>
  <si>
    <t>slovení rybí obsádky</t>
  </si>
  <si>
    <t>1858663916</t>
  </si>
  <si>
    <t>R 17</t>
  </si>
  <si>
    <t>účast biologického dozoru na stavbě</t>
  </si>
  <si>
    <t>1613258939</t>
  </si>
  <si>
    <t>R 18</t>
  </si>
  <si>
    <t>aktualizace rozborů sedimentů</t>
  </si>
  <si>
    <t>2137585719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</si>
</sst>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110</xdr:row>
      <xdr:rowOff>0</xdr:rowOff>
    </xdr:from>
    <xdr:to>
      <xdr:col>9</xdr:col>
      <xdr:colOff>1216025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20250922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Šišemka, Šišma, oprava toku v ř.km 5,180 - 6, 541, vč. přechodového úseku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Šišma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22. 9. 2025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Tomáš Pecival, Ph.D.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Tomáš Pecival, Ph.D.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- stavba'!J30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- stavba'!P124</f>
        <v>0</v>
      </c>
      <c r="AV95" s="128">
        <f>'SO - stavba'!J33</f>
        <v>0</v>
      </c>
      <c r="AW95" s="128">
        <f>'SO - stavba'!J34</f>
        <v>0</v>
      </c>
      <c r="AX95" s="128">
        <f>'SO - stavba'!J35</f>
        <v>0</v>
      </c>
      <c r="AY95" s="128">
        <f>'SO - stavba'!J36</f>
        <v>0</v>
      </c>
      <c r="AZ95" s="128">
        <f>'SO - stavba'!F33</f>
        <v>0</v>
      </c>
      <c r="BA95" s="128">
        <f>'SO - stavba'!F34</f>
        <v>0</v>
      </c>
      <c r="BB95" s="128">
        <f>'SO - stavba'!F35</f>
        <v>0</v>
      </c>
      <c r="BC95" s="128">
        <f>'SO - stavba'!F36</f>
        <v>0</v>
      </c>
      <c r="BD95" s="130">
        <f>'SO - stavba'!F37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náklady'!J30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'VON - vedlejší náklady'!P117</f>
        <v>0</v>
      </c>
      <c r="AV96" s="133">
        <f>'VON - vedlejší náklady'!J33</f>
        <v>0</v>
      </c>
      <c r="AW96" s="133">
        <f>'VON - vedlejší náklady'!J34</f>
        <v>0</v>
      </c>
      <c r="AX96" s="133">
        <f>'VON - vedlejší náklady'!J35</f>
        <v>0</v>
      </c>
      <c r="AY96" s="133">
        <f>'VON - vedlejší náklady'!J36</f>
        <v>0</v>
      </c>
      <c r="AZ96" s="133">
        <f>'VON - vedlejší náklady'!F33</f>
        <v>0</v>
      </c>
      <c r="BA96" s="133">
        <f>'VON - vedlejší náklady'!F34</f>
        <v>0</v>
      </c>
      <c r="BB96" s="133">
        <f>'VON - vedlejší náklady'!F35</f>
        <v>0</v>
      </c>
      <c r="BC96" s="133">
        <f>'VON - vedlejší náklady'!F36</f>
        <v>0</v>
      </c>
      <c r="BD96" s="135">
        <f>'VON - vedlejší náklady'!F37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2ftcmaPfe96CtmlY0STfd1NBCWGvfkWFFi/9Fz7cw1AbN5w/U14jGZVQKsNgiyrbSDTQnuGfMYyj4Yd+dHg2dQ==" hashValue="tYD9clKqTniMnhOUcDQkypeX8S6NPc8p2hl7RvpwU+g7WuEbV+KSONXuAR49yOpv+gBnR9zLK31MI5yjgsgPK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- stavba'!C2" display="/"/>
    <hyperlink ref="A96" location="'V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Šišemka, Šišma, oprava toku v ř.km 5,180 - 6, 541, vč. přechodového úseku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ROUND((SUM(BE124:BE297)),  2)</f>
        <v>0</v>
      </c>
      <c r="G33" s="38"/>
      <c r="H33" s="38"/>
      <c r="I33" s="155">
        <v>0.20999999999999999</v>
      </c>
      <c r="J33" s="154">
        <f>ROUND(((SUM(BE124:BE297))*I33),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ROUND((SUM(BF124:BF297)),  2)</f>
        <v>0</v>
      </c>
      <c r="G34" s="38"/>
      <c r="H34" s="38"/>
      <c r="I34" s="155">
        <v>0.12</v>
      </c>
      <c r="J34" s="154">
        <f>ROUND(((SUM(BF124:BF297))*I34),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ROUND((SUM(BG124:BG297)),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ROUND((SUM(BH124:BH297)),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ROUND((SUM(BI124:BI297)),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Šišemka, Šišma, oprava toku v ř.km 5,180 - 6, 541, vč. přechodového úseku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- stavba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Šišma</v>
      </c>
      <c r="G89" s="40"/>
      <c r="H89" s="40"/>
      <c r="I89" s="32" t="s">
        <v>22</v>
      </c>
      <c r="J89" s="79" t="str">
        <f>IF(J12="","",J12)</f>
        <v>22. 9. 2025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J246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J268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J272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J291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J295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Šišemka, Šišma, oprava toku v ř.km 5,180 - 6, 541, vč. přechodového úseku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- stavba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Šišma</v>
      </c>
      <c r="G118" s="40"/>
      <c r="H118" s="40"/>
      <c r="I118" s="32" t="s">
        <v>22</v>
      </c>
      <c r="J118" s="79" t="str">
        <f>IF(J12="","",J12)</f>
        <v>22. 9. 2025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Ing. Tomáš Pecival, Ph.D.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>Ing. Tomáš Pecival, Ph.D.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110</v>
      </c>
      <c r="D123" s="194" t="s">
        <v>64</v>
      </c>
      <c r="E123" s="194" t="s">
        <v>60</v>
      </c>
      <c r="F123" s="194" t="s">
        <v>61</v>
      </c>
      <c r="G123" s="194" t="s">
        <v>111</v>
      </c>
      <c r="H123" s="194" t="s">
        <v>112</v>
      </c>
      <c r="I123" s="194" t="s">
        <v>113</v>
      </c>
      <c r="J123" s="195" t="s">
        <v>98</v>
      </c>
      <c r="K123" s="196" t="s">
        <v>114</v>
      </c>
      <c r="L123" s="197"/>
      <c r="M123" s="100" t="s">
        <v>1</v>
      </c>
      <c r="N123" s="101" t="s">
        <v>43</v>
      </c>
      <c r="O123" s="101" t="s">
        <v>115</v>
      </c>
      <c r="P123" s="101" t="s">
        <v>116</v>
      </c>
      <c r="Q123" s="101" t="s">
        <v>117</v>
      </c>
      <c r="R123" s="101" t="s">
        <v>118</v>
      </c>
      <c r="S123" s="101" t="s">
        <v>119</v>
      </c>
      <c r="T123" s="102" t="s">
        <v>120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1862.7940039999999</v>
      </c>
      <c r="S124" s="104"/>
      <c r="T124" s="201">
        <f>T125</f>
        <v>303.65533500000004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100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122</v>
      </c>
      <c r="F125" s="206" t="s">
        <v>123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P126+P246+P249+P268+P272+P291+P295</f>
        <v>0</v>
      </c>
      <c r="Q125" s="211"/>
      <c r="R125" s="212">
        <f>R126+R246+R249+R268+R272+R291+R295</f>
        <v>1862.7940039999999</v>
      </c>
      <c r="S125" s="211"/>
      <c r="T125" s="213">
        <f>T126+T246+T249+T268+T272+T291+T295</f>
        <v>303.65533500000004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124</v>
      </c>
      <c r="BK125" s="216">
        <f>BK126+BK246+BK249+BK268+BK272+BK291+BK295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87</v>
      </c>
      <c r="F126" s="217" t="s">
        <v>125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SUM(P127:P245)</f>
        <v>0</v>
      </c>
      <c r="Q126" s="211"/>
      <c r="R126" s="212">
        <f>SUM(R127:R245)</f>
        <v>156.90503000000001</v>
      </c>
      <c r="S126" s="211"/>
      <c r="T126" s="213">
        <f>SUM(T127:T245)</f>
        <v>198.83500000000001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124</v>
      </c>
      <c r="BK126" s="216">
        <f>SUM(BK127:BK245)</f>
        <v>0</v>
      </c>
    </row>
    <row r="127" s="2" customFormat="1" ht="24.15" customHeight="1">
      <c r="A127" s="38"/>
      <c r="B127" s="39"/>
      <c r="C127" s="219" t="s">
        <v>87</v>
      </c>
      <c r="D127" s="219" t="s">
        <v>126</v>
      </c>
      <c r="E127" s="220" t="s">
        <v>127</v>
      </c>
      <c r="F127" s="221" t="s">
        <v>128</v>
      </c>
      <c r="G127" s="222" t="s">
        <v>129</v>
      </c>
      <c r="H127" s="223">
        <v>4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130</v>
      </c>
      <c r="AT127" s="231" t="s">
        <v>126</v>
      </c>
      <c r="AU127" s="231" t="s">
        <v>89</v>
      </c>
      <c r="AY127" s="17" t="s">
        <v>124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130</v>
      </c>
      <c r="BM127" s="231" t="s">
        <v>131</v>
      </c>
    </row>
    <row r="128" s="2" customFormat="1">
      <c r="A128" s="38"/>
      <c r="B128" s="39"/>
      <c r="C128" s="40"/>
      <c r="D128" s="233" t="s">
        <v>132</v>
      </c>
      <c r="E128" s="40"/>
      <c r="F128" s="234" t="s">
        <v>133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132</v>
      </c>
      <c r="AU128" s="17" t="s">
        <v>89</v>
      </c>
    </row>
    <row r="129" s="2" customFormat="1">
      <c r="A129" s="38"/>
      <c r="B129" s="39"/>
      <c r="C129" s="40"/>
      <c r="D129" s="233" t="s">
        <v>134</v>
      </c>
      <c r="E129" s="40"/>
      <c r="F129" s="238" t="s">
        <v>135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134</v>
      </c>
      <c r="AU129" s="17" t="s">
        <v>89</v>
      </c>
    </row>
    <row r="130" s="2" customFormat="1" ht="21.75" customHeight="1">
      <c r="A130" s="38"/>
      <c r="B130" s="39"/>
      <c r="C130" s="219" t="s">
        <v>89</v>
      </c>
      <c r="D130" s="219" t="s">
        <v>126</v>
      </c>
      <c r="E130" s="220" t="s">
        <v>136</v>
      </c>
      <c r="F130" s="221" t="s">
        <v>137</v>
      </c>
      <c r="G130" s="222" t="s">
        <v>129</v>
      </c>
      <c r="H130" s="223">
        <v>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130</v>
      </c>
      <c r="AT130" s="231" t="s">
        <v>126</v>
      </c>
      <c r="AU130" s="231" t="s">
        <v>89</v>
      </c>
      <c r="AY130" s="17" t="s">
        <v>124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130</v>
      </c>
      <c r="BM130" s="231" t="s">
        <v>138</v>
      </c>
    </row>
    <row r="131" s="2" customFormat="1">
      <c r="A131" s="38"/>
      <c r="B131" s="39"/>
      <c r="C131" s="40"/>
      <c r="D131" s="233" t="s">
        <v>132</v>
      </c>
      <c r="E131" s="40"/>
      <c r="F131" s="234" t="s">
        <v>139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132</v>
      </c>
      <c r="AU131" s="17" t="s">
        <v>89</v>
      </c>
    </row>
    <row r="132" s="2" customFormat="1">
      <c r="A132" s="38"/>
      <c r="B132" s="39"/>
      <c r="C132" s="40"/>
      <c r="D132" s="233" t="s">
        <v>134</v>
      </c>
      <c r="E132" s="40"/>
      <c r="F132" s="238" t="s">
        <v>135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134</v>
      </c>
      <c r="AU132" s="17" t="s">
        <v>89</v>
      </c>
    </row>
    <row r="133" s="2" customFormat="1" ht="37.8" customHeight="1">
      <c r="A133" s="38"/>
      <c r="B133" s="39"/>
      <c r="C133" s="219" t="s">
        <v>140</v>
      </c>
      <c r="D133" s="219" t="s">
        <v>126</v>
      </c>
      <c r="E133" s="220" t="s">
        <v>141</v>
      </c>
      <c r="F133" s="221" t="s">
        <v>142</v>
      </c>
      <c r="G133" s="222" t="s">
        <v>143</v>
      </c>
      <c r="H133" s="223">
        <v>150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130</v>
      </c>
      <c r="AT133" s="231" t="s">
        <v>126</v>
      </c>
      <c r="AU133" s="231" t="s">
        <v>89</v>
      </c>
      <c r="AY133" s="17" t="s">
        <v>124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130</v>
      </c>
      <c r="BM133" s="231" t="s">
        <v>144</v>
      </c>
    </row>
    <row r="134" s="2" customFormat="1">
      <c r="A134" s="38"/>
      <c r="B134" s="39"/>
      <c r="C134" s="40"/>
      <c r="D134" s="233" t="s">
        <v>132</v>
      </c>
      <c r="E134" s="40"/>
      <c r="F134" s="234" t="s">
        <v>145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132</v>
      </c>
      <c r="AU134" s="17" t="s">
        <v>89</v>
      </c>
    </row>
    <row r="135" s="2" customFormat="1">
      <c r="A135" s="38"/>
      <c r="B135" s="39"/>
      <c r="C135" s="40"/>
      <c r="D135" s="233" t="s">
        <v>134</v>
      </c>
      <c r="E135" s="40"/>
      <c r="F135" s="238" t="s">
        <v>146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134</v>
      </c>
      <c r="AU135" s="17" t="s">
        <v>89</v>
      </c>
    </row>
    <row r="136" s="2" customFormat="1" ht="24.15" customHeight="1">
      <c r="A136" s="38"/>
      <c r="B136" s="39"/>
      <c r="C136" s="219" t="s">
        <v>130</v>
      </c>
      <c r="D136" s="219" t="s">
        <v>126</v>
      </c>
      <c r="E136" s="220" t="s">
        <v>147</v>
      </c>
      <c r="F136" s="221" t="s">
        <v>148</v>
      </c>
      <c r="G136" s="222" t="s">
        <v>129</v>
      </c>
      <c r="H136" s="223">
        <v>2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130</v>
      </c>
      <c r="AT136" s="231" t="s">
        <v>126</v>
      </c>
      <c r="AU136" s="231" t="s">
        <v>89</v>
      </c>
      <c r="AY136" s="17" t="s">
        <v>124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130</v>
      </c>
      <c r="BM136" s="231" t="s">
        <v>149</v>
      </c>
    </row>
    <row r="137" s="2" customFormat="1">
      <c r="A137" s="38"/>
      <c r="B137" s="39"/>
      <c r="C137" s="40"/>
      <c r="D137" s="233" t="s">
        <v>132</v>
      </c>
      <c r="E137" s="40"/>
      <c r="F137" s="234" t="s">
        <v>150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132</v>
      </c>
      <c r="AU137" s="17" t="s">
        <v>89</v>
      </c>
    </row>
    <row r="138" s="2" customFormat="1" ht="24.15" customHeight="1">
      <c r="A138" s="38"/>
      <c r="B138" s="39"/>
      <c r="C138" s="219" t="s">
        <v>151</v>
      </c>
      <c r="D138" s="219" t="s">
        <v>126</v>
      </c>
      <c r="E138" s="220" t="s">
        <v>152</v>
      </c>
      <c r="F138" s="221" t="s">
        <v>153</v>
      </c>
      <c r="G138" s="222" t="s">
        <v>129</v>
      </c>
      <c r="H138" s="223">
        <v>2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130</v>
      </c>
      <c r="AT138" s="231" t="s">
        <v>126</v>
      </c>
      <c r="AU138" s="231" t="s">
        <v>89</v>
      </c>
      <c r="AY138" s="17" t="s">
        <v>124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130</v>
      </c>
      <c r="BM138" s="231" t="s">
        <v>154</v>
      </c>
    </row>
    <row r="139" s="2" customFormat="1">
      <c r="A139" s="38"/>
      <c r="B139" s="39"/>
      <c r="C139" s="40"/>
      <c r="D139" s="233" t="s">
        <v>132</v>
      </c>
      <c r="E139" s="40"/>
      <c r="F139" s="234" t="s">
        <v>155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132</v>
      </c>
      <c r="AU139" s="17" t="s">
        <v>89</v>
      </c>
    </row>
    <row r="140" s="2" customFormat="1" ht="24.15" customHeight="1">
      <c r="A140" s="38"/>
      <c r="B140" s="39"/>
      <c r="C140" s="219" t="s">
        <v>156</v>
      </c>
      <c r="D140" s="219" t="s">
        <v>126</v>
      </c>
      <c r="E140" s="220" t="s">
        <v>157</v>
      </c>
      <c r="F140" s="221" t="s">
        <v>158</v>
      </c>
      <c r="G140" s="222" t="s">
        <v>129</v>
      </c>
      <c r="H140" s="223">
        <v>2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130</v>
      </c>
      <c r="AT140" s="231" t="s">
        <v>126</v>
      </c>
      <c r="AU140" s="231" t="s">
        <v>89</v>
      </c>
      <c r="AY140" s="17" t="s">
        <v>124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130</v>
      </c>
      <c r="BM140" s="231" t="s">
        <v>159</v>
      </c>
    </row>
    <row r="141" s="2" customFormat="1">
      <c r="A141" s="38"/>
      <c r="B141" s="39"/>
      <c r="C141" s="40"/>
      <c r="D141" s="233" t="s">
        <v>132</v>
      </c>
      <c r="E141" s="40"/>
      <c r="F141" s="234" t="s">
        <v>160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89</v>
      </c>
    </row>
    <row r="142" s="2" customFormat="1" ht="24.15" customHeight="1">
      <c r="A142" s="38"/>
      <c r="B142" s="39"/>
      <c r="C142" s="219" t="s">
        <v>161</v>
      </c>
      <c r="D142" s="219" t="s">
        <v>126</v>
      </c>
      <c r="E142" s="220" t="s">
        <v>162</v>
      </c>
      <c r="F142" s="221" t="s">
        <v>163</v>
      </c>
      <c r="G142" s="222" t="s">
        <v>129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130</v>
      </c>
      <c r="AT142" s="231" t="s">
        <v>126</v>
      </c>
      <c r="AU142" s="231" t="s">
        <v>89</v>
      </c>
      <c r="AY142" s="17" t="s">
        <v>124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130</v>
      </c>
      <c r="BM142" s="231" t="s">
        <v>164</v>
      </c>
    </row>
    <row r="143" s="2" customFormat="1">
      <c r="A143" s="38"/>
      <c r="B143" s="39"/>
      <c r="C143" s="40"/>
      <c r="D143" s="233" t="s">
        <v>132</v>
      </c>
      <c r="E143" s="40"/>
      <c r="F143" s="234" t="s">
        <v>165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132</v>
      </c>
      <c r="AU143" s="17" t="s">
        <v>89</v>
      </c>
    </row>
    <row r="144" s="2" customFormat="1" ht="21.75" customHeight="1">
      <c r="A144" s="38"/>
      <c r="B144" s="39"/>
      <c r="C144" s="219" t="s">
        <v>166</v>
      </c>
      <c r="D144" s="219" t="s">
        <v>126</v>
      </c>
      <c r="E144" s="220" t="s">
        <v>167</v>
      </c>
      <c r="F144" s="221" t="s">
        <v>168</v>
      </c>
      <c r="G144" s="222" t="s">
        <v>129</v>
      </c>
      <c r="H144" s="223">
        <v>4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130</v>
      </c>
      <c r="AT144" s="231" t="s">
        <v>126</v>
      </c>
      <c r="AU144" s="231" t="s">
        <v>89</v>
      </c>
      <c r="AY144" s="17" t="s">
        <v>124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130</v>
      </c>
      <c r="BM144" s="231" t="s">
        <v>169</v>
      </c>
    </row>
    <row r="145" s="2" customFormat="1">
      <c r="A145" s="38"/>
      <c r="B145" s="39"/>
      <c r="C145" s="40"/>
      <c r="D145" s="233" t="s">
        <v>132</v>
      </c>
      <c r="E145" s="40"/>
      <c r="F145" s="234" t="s">
        <v>170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132</v>
      </c>
      <c r="AU145" s="17" t="s">
        <v>89</v>
      </c>
    </row>
    <row r="146" s="2" customFormat="1">
      <c r="A146" s="38"/>
      <c r="B146" s="39"/>
      <c r="C146" s="40"/>
      <c r="D146" s="233" t="s">
        <v>134</v>
      </c>
      <c r="E146" s="40"/>
      <c r="F146" s="238" t="s">
        <v>171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134</v>
      </c>
      <c r="AU146" s="17" t="s">
        <v>89</v>
      </c>
    </row>
    <row r="147" s="2" customFormat="1" ht="21.75" customHeight="1">
      <c r="A147" s="38"/>
      <c r="B147" s="39"/>
      <c r="C147" s="219" t="s">
        <v>172</v>
      </c>
      <c r="D147" s="219" t="s">
        <v>126</v>
      </c>
      <c r="E147" s="220" t="s">
        <v>173</v>
      </c>
      <c r="F147" s="221" t="s">
        <v>174</v>
      </c>
      <c r="G147" s="222" t="s">
        <v>129</v>
      </c>
      <c r="H147" s="223">
        <v>3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130</v>
      </c>
      <c r="AT147" s="231" t="s">
        <v>126</v>
      </c>
      <c r="AU147" s="231" t="s">
        <v>89</v>
      </c>
      <c r="AY147" s="17" t="s">
        <v>124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130</v>
      </c>
      <c r="BM147" s="231" t="s">
        <v>175</v>
      </c>
    </row>
    <row r="148" s="2" customFormat="1">
      <c r="A148" s="38"/>
      <c r="B148" s="39"/>
      <c r="C148" s="40"/>
      <c r="D148" s="233" t="s">
        <v>132</v>
      </c>
      <c r="E148" s="40"/>
      <c r="F148" s="234" t="s">
        <v>176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132</v>
      </c>
      <c r="AU148" s="17" t="s">
        <v>89</v>
      </c>
    </row>
    <row r="149" s="2" customFormat="1">
      <c r="A149" s="38"/>
      <c r="B149" s="39"/>
      <c r="C149" s="40"/>
      <c r="D149" s="233" t="s">
        <v>134</v>
      </c>
      <c r="E149" s="40"/>
      <c r="F149" s="238" t="s">
        <v>171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134</v>
      </c>
      <c r="AU149" s="17" t="s">
        <v>89</v>
      </c>
    </row>
    <row r="150" s="2" customFormat="1" ht="24.15" customHeight="1">
      <c r="A150" s="38"/>
      <c r="B150" s="39"/>
      <c r="C150" s="219" t="s">
        <v>177</v>
      </c>
      <c r="D150" s="219" t="s">
        <v>126</v>
      </c>
      <c r="E150" s="220" t="s">
        <v>178</v>
      </c>
      <c r="F150" s="221" t="s">
        <v>179</v>
      </c>
      <c r="G150" s="222" t="s">
        <v>180</v>
      </c>
      <c r="H150" s="223">
        <v>104.65000000000001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1.8999999999999999</v>
      </c>
      <c r="T150" s="230">
        <f>S150*H150</f>
        <v>198.83500000000001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130</v>
      </c>
      <c r="AT150" s="231" t="s">
        <v>126</v>
      </c>
      <c r="AU150" s="231" t="s">
        <v>89</v>
      </c>
      <c r="AY150" s="17" t="s">
        <v>124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130</v>
      </c>
      <c r="BM150" s="231" t="s">
        <v>181</v>
      </c>
    </row>
    <row r="151" s="2" customFormat="1">
      <c r="A151" s="38"/>
      <c r="B151" s="39"/>
      <c r="C151" s="40"/>
      <c r="D151" s="233" t="s">
        <v>132</v>
      </c>
      <c r="E151" s="40"/>
      <c r="F151" s="234" t="s">
        <v>182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89</v>
      </c>
    </row>
    <row r="152" s="2" customFormat="1" ht="16.5" customHeight="1">
      <c r="A152" s="38"/>
      <c r="B152" s="39"/>
      <c r="C152" s="219" t="s">
        <v>183</v>
      </c>
      <c r="D152" s="219" t="s">
        <v>126</v>
      </c>
      <c r="E152" s="220" t="s">
        <v>184</v>
      </c>
      <c r="F152" s="221" t="s">
        <v>185</v>
      </c>
      <c r="G152" s="222" t="s">
        <v>180</v>
      </c>
      <c r="H152" s="223">
        <v>429.19999999999999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130</v>
      </c>
      <c r="AT152" s="231" t="s">
        <v>126</v>
      </c>
      <c r="AU152" s="231" t="s">
        <v>89</v>
      </c>
      <c r="AY152" s="17" t="s">
        <v>124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130</v>
      </c>
      <c r="BM152" s="231" t="s">
        <v>186</v>
      </c>
    </row>
    <row r="153" s="2" customFormat="1">
      <c r="A153" s="38"/>
      <c r="B153" s="39"/>
      <c r="C153" s="40"/>
      <c r="D153" s="233" t="s">
        <v>132</v>
      </c>
      <c r="E153" s="40"/>
      <c r="F153" s="234" t="s">
        <v>187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89</v>
      </c>
    </row>
    <row r="154" s="2" customFormat="1" ht="24.15" customHeight="1">
      <c r="A154" s="38"/>
      <c r="B154" s="39"/>
      <c r="C154" s="219" t="s">
        <v>8</v>
      </c>
      <c r="D154" s="219" t="s">
        <v>126</v>
      </c>
      <c r="E154" s="220" t="s">
        <v>188</v>
      </c>
      <c r="F154" s="221" t="s">
        <v>189</v>
      </c>
      <c r="G154" s="222" t="s">
        <v>180</v>
      </c>
      <c r="H154" s="223">
        <v>392.22500000000002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0.40000000000000002</v>
      </c>
      <c r="R154" s="229">
        <f>Q154*H154</f>
        <v>156.89000000000002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130</v>
      </c>
      <c r="AT154" s="231" t="s">
        <v>126</v>
      </c>
      <c r="AU154" s="231" t="s">
        <v>89</v>
      </c>
      <c r="AY154" s="17" t="s">
        <v>124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130</v>
      </c>
      <c r="BM154" s="231" t="s">
        <v>190</v>
      </c>
    </row>
    <row r="155" s="2" customFormat="1">
      <c r="A155" s="38"/>
      <c r="B155" s="39"/>
      <c r="C155" s="40"/>
      <c r="D155" s="233" t="s">
        <v>132</v>
      </c>
      <c r="E155" s="40"/>
      <c r="F155" s="234" t="s">
        <v>191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132</v>
      </c>
      <c r="AU155" s="17" t="s">
        <v>89</v>
      </c>
    </row>
    <row r="156" s="2" customFormat="1" ht="33" customHeight="1">
      <c r="A156" s="38"/>
      <c r="B156" s="39"/>
      <c r="C156" s="219" t="s">
        <v>192</v>
      </c>
      <c r="D156" s="219" t="s">
        <v>126</v>
      </c>
      <c r="E156" s="220" t="s">
        <v>193</v>
      </c>
      <c r="F156" s="221" t="s">
        <v>194</v>
      </c>
      <c r="G156" s="222" t="s">
        <v>180</v>
      </c>
      <c r="H156" s="223">
        <v>429.19999999999999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130</v>
      </c>
      <c r="AT156" s="231" t="s">
        <v>126</v>
      </c>
      <c r="AU156" s="231" t="s">
        <v>89</v>
      </c>
      <c r="AY156" s="17" t="s">
        <v>124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130</v>
      </c>
      <c r="BM156" s="231" t="s">
        <v>195</v>
      </c>
    </row>
    <row r="157" s="2" customFormat="1">
      <c r="A157" s="38"/>
      <c r="B157" s="39"/>
      <c r="C157" s="40"/>
      <c r="D157" s="233" t="s">
        <v>132</v>
      </c>
      <c r="E157" s="40"/>
      <c r="F157" s="234" t="s">
        <v>196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132</v>
      </c>
      <c r="AU157" s="17" t="s">
        <v>89</v>
      </c>
    </row>
    <row r="158" s="2" customFormat="1" ht="33" customHeight="1">
      <c r="A158" s="38"/>
      <c r="B158" s="39"/>
      <c r="C158" s="219" t="s">
        <v>197</v>
      </c>
      <c r="D158" s="219" t="s">
        <v>126</v>
      </c>
      <c r="E158" s="220" t="s">
        <v>198</v>
      </c>
      <c r="F158" s="221" t="s">
        <v>199</v>
      </c>
      <c r="G158" s="222" t="s">
        <v>180</v>
      </c>
      <c r="H158" s="223">
        <v>803.67499999999995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130</v>
      </c>
      <c r="AT158" s="231" t="s">
        <v>126</v>
      </c>
      <c r="AU158" s="231" t="s">
        <v>89</v>
      </c>
      <c r="AY158" s="17" t="s">
        <v>124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130</v>
      </c>
      <c r="BM158" s="231" t="s">
        <v>200</v>
      </c>
    </row>
    <row r="159" s="2" customFormat="1">
      <c r="A159" s="38"/>
      <c r="B159" s="39"/>
      <c r="C159" s="40"/>
      <c r="D159" s="233" t="s">
        <v>132</v>
      </c>
      <c r="E159" s="40"/>
      <c r="F159" s="234" t="s">
        <v>201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132</v>
      </c>
      <c r="AU159" s="17" t="s">
        <v>89</v>
      </c>
    </row>
    <row r="160" s="13" customFormat="1">
      <c r="A160" s="13"/>
      <c r="B160" s="239"/>
      <c r="C160" s="240"/>
      <c r="D160" s="233" t="s">
        <v>202</v>
      </c>
      <c r="E160" s="241" t="s">
        <v>1</v>
      </c>
      <c r="F160" s="242" t="s">
        <v>203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202</v>
      </c>
      <c r="AU160" s="248" t="s">
        <v>89</v>
      </c>
      <c r="AV160" s="13" t="s">
        <v>87</v>
      </c>
      <c r="AW160" s="13" t="s">
        <v>36</v>
      </c>
      <c r="AX160" s="13" t="s">
        <v>79</v>
      </c>
      <c r="AY160" s="248" t="s">
        <v>124</v>
      </c>
    </row>
    <row r="161" s="14" customFormat="1">
      <c r="A161" s="14"/>
      <c r="B161" s="249"/>
      <c r="C161" s="250"/>
      <c r="D161" s="233" t="s">
        <v>202</v>
      </c>
      <c r="E161" s="251" t="s">
        <v>1</v>
      </c>
      <c r="F161" s="252" t="s">
        <v>204</v>
      </c>
      <c r="G161" s="250"/>
      <c r="H161" s="253">
        <v>430.10000000000002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202</v>
      </c>
      <c r="AU161" s="259" t="s">
        <v>89</v>
      </c>
      <c r="AV161" s="14" t="s">
        <v>89</v>
      </c>
      <c r="AW161" s="14" t="s">
        <v>36</v>
      </c>
      <c r="AX161" s="14" t="s">
        <v>79</v>
      </c>
      <c r="AY161" s="259" t="s">
        <v>124</v>
      </c>
    </row>
    <row r="162" s="13" customFormat="1">
      <c r="A162" s="13"/>
      <c r="B162" s="239"/>
      <c r="C162" s="240"/>
      <c r="D162" s="233" t="s">
        <v>202</v>
      </c>
      <c r="E162" s="241" t="s">
        <v>1</v>
      </c>
      <c r="F162" s="242" t="s">
        <v>205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202</v>
      </c>
      <c r="AU162" s="248" t="s">
        <v>89</v>
      </c>
      <c r="AV162" s="13" t="s">
        <v>87</v>
      </c>
      <c r="AW162" s="13" t="s">
        <v>36</v>
      </c>
      <c r="AX162" s="13" t="s">
        <v>79</v>
      </c>
      <c r="AY162" s="248" t="s">
        <v>124</v>
      </c>
    </row>
    <row r="163" s="14" customFormat="1">
      <c r="A163" s="14"/>
      <c r="B163" s="249"/>
      <c r="C163" s="250"/>
      <c r="D163" s="233" t="s">
        <v>202</v>
      </c>
      <c r="E163" s="251" t="s">
        <v>1</v>
      </c>
      <c r="F163" s="252" t="s">
        <v>206</v>
      </c>
      <c r="G163" s="250"/>
      <c r="H163" s="253">
        <v>373.57499999999999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202</v>
      </c>
      <c r="AU163" s="259" t="s">
        <v>89</v>
      </c>
      <c r="AV163" s="14" t="s">
        <v>89</v>
      </c>
      <c r="AW163" s="14" t="s">
        <v>36</v>
      </c>
      <c r="AX163" s="14" t="s">
        <v>79</v>
      </c>
      <c r="AY163" s="259" t="s">
        <v>124</v>
      </c>
    </row>
    <row r="164" s="15" customFormat="1">
      <c r="A164" s="15"/>
      <c r="B164" s="260"/>
      <c r="C164" s="261"/>
      <c r="D164" s="233" t="s">
        <v>202</v>
      </c>
      <c r="E164" s="262" t="s">
        <v>1</v>
      </c>
      <c r="F164" s="263" t="s">
        <v>207</v>
      </c>
      <c r="G164" s="261"/>
      <c r="H164" s="264">
        <v>803.67499999999995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0" t="s">
        <v>202</v>
      </c>
      <c r="AU164" s="270" t="s">
        <v>89</v>
      </c>
      <c r="AV164" s="15" t="s">
        <v>130</v>
      </c>
      <c r="AW164" s="15" t="s">
        <v>36</v>
      </c>
      <c r="AX164" s="15" t="s">
        <v>87</v>
      </c>
      <c r="AY164" s="270" t="s">
        <v>124</v>
      </c>
    </row>
    <row r="165" s="2" customFormat="1" ht="33" customHeight="1">
      <c r="A165" s="38"/>
      <c r="B165" s="39"/>
      <c r="C165" s="219" t="s">
        <v>208</v>
      </c>
      <c r="D165" s="219" t="s">
        <v>126</v>
      </c>
      <c r="E165" s="220" t="s">
        <v>209</v>
      </c>
      <c r="F165" s="221" t="s">
        <v>210</v>
      </c>
      <c r="G165" s="222" t="s">
        <v>180</v>
      </c>
      <c r="H165" s="223">
        <v>803.67499999999995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130</v>
      </c>
      <c r="AT165" s="231" t="s">
        <v>126</v>
      </c>
      <c r="AU165" s="231" t="s">
        <v>89</v>
      </c>
      <c r="AY165" s="17" t="s">
        <v>124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130</v>
      </c>
      <c r="BM165" s="231" t="s">
        <v>211</v>
      </c>
    </row>
    <row r="166" s="2" customFormat="1">
      <c r="A166" s="38"/>
      <c r="B166" s="39"/>
      <c r="C166" s="40"/>
      <c r="D166" s="233" t="s">
        <v>132</v>
      </c>
      <c r="E166" s="40"/>
      <c r="F166" s="234" t="s">
        <v>212</v>
      </c>
      <c r="G166" s="40"/>
      <c r="H166" s="40"/>
      <c r="I166" s="235"/>
      <c r="J166" s="40"/>
      <c r="K166" s="40"/>
      <c r="L166" s="44"/>
      <c r="M166" s="236"/>
      <c r="N166" s="23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132</v>
      </c>
      <c r="AU166" s="17" t="s">
        <v>89</v>
      </c>
    </row>
    <row r="167" s="13" customFormat="1">
      <c r="A167" s="13"/>
      <c r="B167" s="239"/>
      <c r="C167" s="240"/>
      <c r="D167" s="233" t="s">
        <v>202</v>
      </c>
      <c r="E167" s="241" t="s">
        <v>1</v>
      </c>
      <c r="F167" s="242" t="s">
        <v>203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202</v>
      </c>
      <c r="AU167" s="248" t="s">
        <v>89</v>
      </c>
      <c r="AV167" s="13" t="s">
        <v>87</v>
      </c>
      <c r="AW167" s="13" t="s">
        <v>36</v>
      </c>
      <c r="AX167" s="13" t="s">
        <v>79</v>
      </c>
      <c r="AY167" s="248" t="s">
        <v>124</v>
      </c>
    </row>
    <row r="168" s="14" customFormat="1">
      <c r="A168" s="14"/>
      <c r="B168" s="249"/>
      <c r="C168" s="250"/>
      <c r="D168" s="233" t="s">
        <v>202</v>
      </c>
      <c r="E168" s="251" t="s">
        <v>1</v>
      </c>
      <c r="F168" s="252" t="s">
        <v>204</v>
      </c>
      <c r="G168" s="250"/>
      <c r="H168" s="253">
        <v>430.10000000000002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202</v>
      </c>
      <c r="AU168" s="259" t="s">
        <v>89</v>
      </c>
      <c r="AV168" s="14" t="s">
        <v>89</v>
      </c>
      <c r="AW168" s="14" t="s">
        <v>36</v>
      </c>
      <c r="AX168" s="14" t="s">
        <v>79</v>
      </c>
      <c r="AY168" s="259" t="s">
        <v>124</v>
      </c>
    </row>
    <row r="169" s="13" customFormat="1">
      <c r="A169" s="13"/>
      <c r="B169" s="239"/>
      <c r="C169" s="240"/>
      <c r="D169" s="233" t="s">
        <v>202</v>
      </c>
      <c r="E169" s="241" t="s">
        <v>1</v>
      </c>
      <c r="F169" s="242" t="s">
        <v>205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202</v>
      </c>
      <c r="AU169" s="248" t="s">
        <v>89</v>
      </c>
      <c r="AV169" s="13" t="s">
        <v>87</v>
      </c>
      <c r="AW169" s="13" t="s">
        <v>36</v>
      </c>
      <c r="AX169" s="13" t="s">
        <v>79</v>
      </c>
      <c r="AY169" s="248" t="s">
        <v>124</v>
      </c>
    </row>
    <row r="170" s="14" customFormat="1">
      <c r="A170" s="14"/>
      <c r="B170" s="249"/>
      <c r="C170" s="250"/>
      <c r="D170" s="233" t="s">
        <v>202</v>
      </c>
      <c r="E170" s="251" t="s">
        <v>1</v>
      </c>
      <c r="F170" s="252" t="s">
        <v>206</v>
      </c>
      <c r="G170" s="250"/>
      <c r="H170" s="253">
        <v>373.57499999999999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202</v>
      </c>
      <c r="AU170" s="259" t="s">
        <v>89</v>
      </c>
      <c r="AV170" s="14" t="s">
        <v>89</v>
      </c>
      <c r="AW170" s="14" t="s">
        <v>36</v>
      </c>
      <c r="AX170" s="14" t="s">
        <v>79</v>
      </c>
      <c r="AY170" s="259" t="s">
        <v>124</v>
      </c>
    </row>
    <row r="171" s="15" customFormat="1">
      <c r="A171" s="15"/>
      <c r="B171" s="260"/>
      <c r="C171" s="261"/>
      <c r="D171" s="233" t="s">
        <v>202</v>
      </c>
      <c r="E171" s="262" t="s">
        <v>1</v>
      </c>
      <c r="F171" s="263" t="s">
        <v>207</v>
      </c>
      <c r="G171" s="261"/>
      <c r="H171" s="264">
        <v>803.67499999999995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0" t="s">
        <v>202</v>
      </c>
      <c r="AU171" s="270" t="s">
        <v>89</v>
      </c>
      <c r="AV171" s="15" t="s">
        <v>130</v>
      </c>
      <c r="AW171" s="15" t="s">
        <v>36</v>
      </c>
      <c r="AX171" s="15" t="s">
        <v>87</v>
      </c>
      <c r="AY171" s="270" t="s">
        <v>124</v>
      </c>
    </row>
    <row r="172" s="2" customFormat="1" ht="33" customHeight="1">
      <c r="A172" s="38"/>
      <c r="B172" s="39"/>
      <c r="C172" s="219" t="s">
        <v>213</v>
      </c>
      <c r="D172" s="219" t="s">
        <v>126</v>
      </c>
      <c r="E172" s="220" t="s">
        <v>214</v>
      </c>
      <c r="F172" s="221" t="s">
        <v>215</v>
      </c>
      <c r="G172" s="222" t="s">
        <v>180</v>
      </c>
      <c r="H172" s="223">
        <v>124.52500000000001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44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130</v>
      </c>
      <c r="AT172" s="231" t="s">
        <v>126</v>
      </c>
      <c r="AU172" s="231" t="s">
        <v>89</v>
      </c>
      <c r="AY172" s="17" t="s">
        <v>124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87</v>
      </c>
      <c r="BK172" s="232">
        <f>ROUND(I172*H172,2)</f>
        <v>0</v>
      </c>
      <c r="BL172" s="17" t="s">
        <v>130</v>
      </c>
      <c r="BM172" s="231" t="s">
        <v>216</v>
      </c>
    </row>
    <row r="173" s="2" customFormat="1">
      <c r="A173" s="38"/>
      <c r="B173" s="39"/>
      <c r="C173" s="40"/>
      <c r="D173" s="233" t="s">
        <v>132</v>
      </c>
      <c r="E173" s="40"/>
      <c r="F173" s="234" t="s">
        <v>217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132</v>
      </c>
      <c r="AU173" s="17" t="s">
        <v>89</v>
      </c>
    </row>
    <row r="174" s="14" customFormat="1">
      <c r="A174" s="14"/>
      <c r="B174" s="249"/>
      <c r="C174" s="250"/>
      <c r="D174" s="233" t="s">
        <v>202</v>
      </c>
      <c r="E174" s="251" t="s">
        <v>1</v>
      </c>
      <c r="F174" s="252" t="s">
        <v>218</v>
      </c>
      <c r="G174" s="250"/>
      <c r="H174" s="253">
        <v>124.52500000000001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202</v>
      </c>
      <c r="AU174" s="259" t="s">
        <v>89</v>
      </c>
      <c r="AV174" s="14" t="s">
        <v>89</v>
      </c>
      <c r="AW174" s="14" t="s">
        <v>36</v>
      </c>
      <c r="AX174" s="14" t="s">
        <v>87</v>
      </c>
      <c r="AY174" s="259" t="s">
        <v>124</v>
      </c>
    </row>
    <row r="175" s="2" customFormat="1" ht="33" customHeight="1">
      <c r="A175" s="38"/>
      <c r="B175" s="39"/>
      <c r="C175" s="219" t="s">
        <v>219</v>
      </c>
      <c r="D175" s="219" t="s">
        <v>126</v>
      </c>
      <c r="E175" s="220" t="s">
        <v>220</v>
      </c>
      <c r="F175" s="221" t="s">
        <v>221</v>
      </c>
      <c r="G175" s="222" t="s">
        <v>180</v>
      </c>
      <c r="H175" s="223">
        <v>124.52500000000001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44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130</v>
      </c>
      <c r="AT175" s="231" t="s">
        <v>126</v>
      </c>
      <c r="AU175" s="231" t="s">
        <v>89</v>
      </c>
      <c r="AY175" s="17" t="s">
        <v>124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87</v>
      </c>
      <c r="BK175" s="232">
        <f>ROUND(I175*H175,2)</f>
        <v>0</v>
      </c>
      <c r="BL175" s="17" t="s">
        <v>130</v>
      </c>
      <c r="BM175" s="231" t="s">
        <v>222</v>
      </c>
    </row>
    <row r="176" s="2" customFormat="1">
      <c r="A176" s="38"/>
      <c r="B176" s="39"/>
      <c r="C176" s="40"/>
      <c r="D176" s="233" t="s">
        <v>132</v>
      </c>
      <c r="E176" s="40"/>
      <c r="F176" s="234" t="s">
        <v>223</v>
      </c>
      <c r="G176" s="40"/>
      <c r="H176" s="40"/>
      <c r="I176" s="235"/>
      <c r="J176" s="40"/>
      <c r="K176" s="40"/>
      <c r="L176" s="44"/>
      <c r="M176" s="236"/>
      <c r="N176" s="23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132</v>
      </c>
      <c r="AU176" s="17" t="s">
        <v>89</v>
      </c>
    </row>
    <row r="177" s="14" customFormat="1">
      <c r="A177" s="14"/>
      <c r="B177" s="249"/>
      <c r="C177" s="250"/>
      <c r="D177" s="233" t="s">
        <v>202</v>
      </c>
      <c r="E177" s="251" t="s">
        <v>1</v>
      </c>
      <c r="F177" s="252" t="s">
        <v>218</v>
      </c>
      <c r="G177" s="250"/>
      <c r="H177" s="253">
        <v>124.52500000000001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202</v>
      </c>
      <c r="AU177" s="259" t="s">
        <v>89</v>
      </c>
      <c r="AV177" s="14" t="s">
        <v>89</v>
      </c>
      <c r="AW177" s="14" t="s">
        <v>36</v>
      </c>
      <c r="AX177" s="14" t="s">
        <v>87</v>
      </c>
      <c r="AY177" s="259" t="s">
        <v>124</v>
      </c>
    </row>
    <row r="178" s="2" customFormat="1" ht="37.8" customHeight="1">
      <c r="A178" s="38"/>
      <c r="B178" s="39"/>
      <c r="C178" s="219" t="s">
        <v>224</v>
      </c>
      <c r="D178" s="219" t="s">
        <v>126</v>
      </c>
      <c r="E178" s="220" t="s">
        <v>225</v>
      </c>
      <c r="F178" s="221" t="s">
        <v>226</v>
      </c>
      <c r="G178" s="222" t="s">
        <v>180</v>
      </c>
      <c r="H178" s="223">
        <v>373.57499999999999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130</v>
      </c>
      <c r="AT178" s="231" t="s">
        <v>126</v>
      </c>
      <c r="AU178" s="231" t="s">
        <v>89</v>
      </c>
      <c r="AY178" s="17" t="s">
        <v>124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130</v>
      </c>
      <c r="BM178" s="231" t="s">
        <v>227</v>
      </c>
    </row>
    <row r="179" s="2" customFormat="1">
      <c r="A179" s="38"/>
      <c r="B179" s="39"/>
      <c r="C179" s="40"/>
      <c r="D179" s="233" t="s">
        <v>132</v>
      </c>
      <c r="E179" s="40"/>
      <c r="F179" s="234" t="s">
        <v>228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132</v>
      </c>
      <c r="AU179" s="17" t="s">
        <v>89</v>
      </c>
    </row>
    <row r="180" s="14" customFormat="1">
      <c r="A180" s="14"/>
      <c r="B180" s="249"/>
      <c r="C180" s="250"/>
      <c r="D180" s="233" t="s">
        <v>202</v>
      </c>
      <c r="E180" s="251" t="s">
        <v>1</v>
      </c>
      <c r="F180" s="252" t="s">
        <v>206</v>
      </c>
      <c r="G180" s="250"/>
      <c r="H180" s="253">
        <v>373.57499999999999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202</v>
      </c>
      <c r="AU180" s="259" t="s">
        <v>89</v>
      </c>
      <c r="AV180" s="14" t="s">
        <v>89</v>
      </c>
      <c r="AW180" s="14" t="s">
        <v>36</v>
      </c>
      <c r="AX180" s="14" t="s">
        <v>87</v>
      </c>
      <c r="AY180" s="259" t="s">
        <v>124</v>
      </c>
    </row>
    <row r="181" s="2" customFormat="1" ht="37.8" customHeight="1">
      <c r="A181" s="38"/>
      <c r="B181" s="39"/>
      <c r="C181" s="219" t="s">
        <v>229</v>
      </c>
      <c r="D181" s="219" t="s">
        <v>126</v>
      </c>
      <c r="E181" s="220" t="s">
        <v>230</v>
      </c>
      <c r="F181" s="221" t="s">
        <v>231</v>
      </c>
      <c r="G181" s="222" t="s">
        <v>180</v>
      </c>
      <c r="H181" s="223">
        <v>124.52500000000001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130</v>
      </c>
      <c r="AT181" s="231" t="s">
        <v>126</v>
      </c>
      <c r="AU181" s="231" t="s">
        <v>89</v>
      </c>
      <c r="AY181" s="17" t="s">
        <v>124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130</v>
      </c>
      <c r="BM181" s="231" t="s">
        <v>232</v>
      </c>
    </row>
    <row r="182" s="2" customFormat="1">
      <c r="A182" s="38"/>
      <c r="B182" s="39"/>
      <c r="C182" s="40"/>
      <c r="D182" s="233" t="s">
        <v>132</v>
      </c>
      <c r="E182" s="40"/>
      <c r="F182" s="234" t="s">
        <v>233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132</v>
      </c>
      <c r="AU182" s="17" t="s">
        <v>89</v>
      </c>
    </row>
    <row r="183" s="14" customFormat="1">
      <c r="A183" s="14"/>
      <c r="B183" s="249"/>
      <c r="C183" s="250"/>
      <c r="D183" s="233" t="s">
        <v>202</v>
      </c>
      <c r="E183" s="251" t="s">
        <v>1</v>
      </c>
      <c r="F183" s="252" t="s">
        <v>218</v>
      </c>
      <c r="G183" s="250"/>
      <c r="H183" s="253">
        <v>124.52500000000001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202</v>
      </c>
      <c r="AU183" s="259" t="s">
        <v>89</v>
      </c>
      <c r="AV183" s="14" t="s">
        <v>89</v>
      </c>
      <c r="AW183" s="14" t="s">
        <v>36</v>
      </c>
      <c r="AX183" s="14" t="s">
        <v>87</v>
      </c>
      <c r="AY183" s="259" t="s">
        <v>124</v>
      </c>
    </row>
    <row r="184" s="2" customFormat="1" ht="37.8" customHeight="1">
      <c r="A184" s="38"/>
      <c r="B184" s="39"/>
      <c r="C184" s="219" t="s">
        <v>234</v>
      </c>
      <c r="D184" s="219" t="s">
        <v>126</v>
      </c>
      <c r="E184" s="220" t="s">
        <v>235</v>
      </c>
      <c r="F184" s="221" t="s">
        <v>236</v>
      </c>
      <c r="G184" s="222" t="s">
        <v>180</v>
      </c>
      <c r="H184" s="223">
        <v>648.35000000000002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44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130</v>
      </c>
      <c r="AT184" s="231" t="s">
        <v>126</v>
      </c>
      <c r="AU184" s="231" t="s">
        <v>89</v>
      </c>
      <c r="AY184" s="17" t="s">
        <v>124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87</v>
      </c>
      <c r="BK184" s="232">
        <f>ROUND(I184*H184,2)</f>
        <v>0</v>
      </c>
      <c r="BL184" s="17" t="s">
        <v>130</v>
      </c>
      <c r="BM184" s="231" t="s">
        <v>237</v>
      </c>
    </row>
    <row r="185" s="2" customFormat="1">
      <c r="A185" s="38"/>
      <c r="B185" s="39"/>
      <c r="C185" s="40"/>
      <c r="D185" s="233" t="s">
        <v>132</v>
      </c>
      <c r="E185" s="40"/>
      <c r="F185" s="234" t="s">
        <v>238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89</v>
      </c>
    </row>
    <row r="186" s="13" customFormat="1">
      <c r="A186" s="13"/>
      <c r="B186" s="239"/>
      <c r="C186" s="240"/>
      <c r="D186" s="233" t="s">
        <v>202</v>
      </c>
      <c r="E186" s="241" t="s">
        <v>1</v>
      </c>
      <c r="F186" s="242" t="s">
        <v>205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202</v>
      </c>
      <c r="AU186" s="248" t="s">
        <v>89</v>
      </c>
      <c r="AV186" s="13" t="s">
        <v>87</v>
      </c>
      <c r="AW186" s="13" t="s">
        <v>36</v>
      </c>
      <c r="AX186" s="13" t="s">
        <v>79</v>
      </c>
      <c r="AY186" s="248" t="s">
        <v>124</v>
      </c>
    </row>
    <row r="187" s="14" customFormat="1">
      <c r="A187" s="14"/>
      <c r="B187" s="249"/>
      <c r="C187" s="250"/>
      <c r="D187" s="233" t="s">
        <v>202</v>
      </c>
      <c r="E187" s="251" t="s">
        <v>1</v>
      </c>
      <c r="F187" s="252" t="s">
        <v>206</v>
      </c>
      <c r="G187" s="250"/>
      <c r="H187" s="253">
        <v>373.57499999999999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202</v>
      </c>
      <c r="AU187" s="259" t="s">
        <v>89</v>
      </c>
      <c r="AV187" s="14" t="s">
        <v>89</v>
      </c>
      <c r="AW187" s="14" t="s">
        <v>36</v>
      </c>
      <c r="AX187" s="14" t="s">
        <v>79</v>
      </c>
      <c r="AY187" s="259" t="s">
        <v>124</v>
      </c>
    </row>
    <row r="188" s="13" customFormat="1">
      <c r="A188" s="13"/>
      <c r="B188" s="239"/>
      <c r="C188" s="240"/>
      <c r="D188" s="233" t="s">
        <v>202</v>
      </c>
      <c r="E188" s="241" t="s">
        <v>1</v>
      </c>
      <c r="F188" s="242" t="s">
        <v>239</v>
      </c>
      <c r="G188" s="240"/>
      <c r="H188" s="241" t="s">
        <v>1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202</v>
      </c>
      <c r="AU188" s="248" t="s">
        <v>89</v>
      </c>
      <c r="AV188" s="13" t="s">
        <v>87</v>
      </c>
      <c r="AW188" s="13" t="s">
        <v>36</v>
      </c>
      <c r="AX188" s="13" t="s">
        <v>79</v>
      </c>
      <c r="AY188" s="248" t="s">
        <v>124</v>
      </c>
    </row>
    <row r="189" s="14" customFormat="1">
      <c r="A189" s="14"/>
      <c r="B189" s="249"/>
      <c r="C189" s="250"/>
      <c r="D189" s="233" t="s">
        <v>202</v>
      </c>
      <c r="E189" s="251" t="s">
        <v>1</v>
      </c>
      <c r="F189" s="252" t="s">
        <v>240</v>
      </c>
      <c r="G189" s="250"/>
      <c r="H189" s="253">
        <v>7.7000000000000002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202</v>
      </c>
      <c r="AU189" s="259" t="s">
        <v>89</v>
      </c>
      <c r="AV189" s="14" t="s">
        <v>89</v>
      </c>
      <c r="AW189" s="14" t="s">
        <v>36</v>
      </c>
      <c r="AX189" s="14" t="s">
        <v>79</v>
      </c>
      <c r="AY189" s="259" t="s">
        <v>124</v>
      </c>
    </row>
    <row r="190" s="13" customFormat="1">
      <c r="A190" s="13"/>
      <c r="B190" s="239"/>
      <c r="C190" s="240"/>
      <c r="D190" s="233" t="s">
        <v>202</v>
      </c>
      <c r="E190" s="241" t="s">
        <v>1</v>
      </c>
      <c r="F190" s="242" t="s">
        <v>203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202</v>
      </c>
      <c r="AU190" s="248" t="s">
        <v>89</v>
      </c>
      <c r="AV190" s="13" t="s">
        <v>87</v>
      </c>
      <c r="AW190" s="13" t="s">
        <v>36</v>
      </c>
      <c r="AX190" s="13" t="s">
        <v>79</v>
      </c>
      <c r="AY190" s="248" t="s">
        <v>124</v>
      </c>
    </row>
    <row r="191" s="14" customFormat="1">
      <c r="A191" s="14"/>
      <c r="B191" s="249"/>
      <c r="C191" s="250"/>
      <c r="D191" s="233" t="s">
        <v>202</v>
      </c>
      <c r="E191" s="251" t="s">
        <v>1</v>
      </c>
      <c r="F191" s="252" t="s">
        <v>241</v>
      </c>
      <c r="G191" s="250"/>
      <c r="H191" s="253">
        <v>230.09999999999999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202</v>
      </c>
      <c r="AU191" s="259" t="s">
        <v>89</v>
      </c>
      <c r="AV191" s="14" t="s">
        <v>89</v>
      </c>
      <c r="AW191" s="14" t="s">
        <v>36</v>
      </c>
      <c r="AX191" s="14" t="s">
        <v>79</v>
      </c>
      <c r="AY191" s="259" t="s">
        <v>124</v>
      </c>
    </row>
    <row r="192" s="13" customFormat="1">
      <c r="A192" s="13"/>
      <c r="B192" s="239"/>
      <c r="C192" s="240"/>
      <c r="D192" s="233" t="s">
        <v>202</v>
      </c>
      <c r="E192" s="241" t="s">
        <v>1</v>
      </c>
      <c r="F192" s="242" t="s">
        <v>242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202</v>
      </c>
      <c r="AU192" s="248" t="s">
        <v>89</v>
      </c>
      <c r="AV192" s="13" t="s">
        <v>87</v>
      </c>
      <c r="AW192" s="13" t="s">
        <v>36</v>
      </c>
      <c r="AX192" s="13" t="s">
        <v>79</v>
      </c>
      <c r="AY192" s="248" t="s">
        <v>124</v>
      </c>
    </row>
    <row r="193" s="14" customFormat="1">
      <c r="A193" s="14"/>
      <c r="B193" s="249"/>
      <c r="C193" s="250"/>
      <c r="D193" s="233" t="s">
        <v>202</v>
      </c>
      <c r="E193" s="251" t="s">
        <v>1</v>
      </c>
      <c r="F193" s="252" t="s">
        <v>243</v>
      </c>
      <c r="G193" s="250"/>
      <c r="H193" s="253">
        <v>36.975000000000001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202</v>
      </c>
      <c r="AU193" s="259" t="s">
        <v>89</v>
      </c>
      <c r="AV193" s="14" t="s">
        <v>89</v>
      </c>
      <c r="AW193" s="14" t="s">
        <v>36</v>
      </c>
      <c r="AX193" s="14" t="s">
        <v>79</v>
      </c>
      <c r="AY193" s="259" t="s">
        <v>124</v>
      </c>
    </row>
    <row r="194" s="15" customFormat="1">
      <c r="A194" s="15"/>
      <c r="B194" s="260"/>
      <c r="C194" s="261"/>
      <c r="D194" s="233" t="s">
        <v>202</v>
      </c>
      <c r="E194" s="262" t="s">
        <v>1</v>
      </c>
      <c r="F194" s="263" t="s">
        <v>207</v>
      </c>
      <c r="G194" s="261"/>
      <c r="H194" s="264">
        <v>648.35000000000002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0" t="s">
        <v>202</v>
      </c>
      <c r="AU194" s="270" t="s">
        <v>89</v>
      </c>
      <c r="AV194" s="15" t="s">
        <v>130</v>
      </c>
      <c r="AW194" s="15" t="s">
        <v>36</v>
      </c>
      <c r="AX194" s="15" t="s">
        <v>87</v>
      </c>
      <c r="AY194" s="270" t="s">
        <v>124</v>
      </c>
    </row>
    <row r="195" s="2" customFormat="1" ht="37.8" customHeight="1">
      <c r="A195" s="38"/>
      <c r="B195" s="39"/>
      <c r="C195" s="219" t="s">
        <v>7</v>
      </c>
      <c r="D195" s="219" t="s">
        <v>126</v>
      </c>
      <c r="E195" s="220" t="s">
        <v>244</v>
      </c>
      <c r="F195" s="221" t="s">
        <v>245</v>
      </c>
      <c r="G195" s="222" t="s">
        <v>180</v>
      </c>
      <c r="H195" s="223">
        <v>9725.25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44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130</v>
      </c>
      <c r="AT195" s="231" t="s">
        <v>126</v>
      </c>
      <c r="AU195" s="231" t="s">
        <v>89</v>
      </c>
      <c r="AY195" s="17" t="s">
        <v>124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87</v>
      </c>
      <c r="BK195" s="232">
        <f>ROUND(I195*H195,2)</f>
        <v>0</v>
      </c>
      <c r="BL195" s="17" t="s">
        <v>130</v>
      </c>
      <c r="BM195" s="231" t="s">
        <v>246</v>
      </c>
    </row>
    <row r="196" s="2" customFormat="1">
      <c r="A196" s="38"/>
      <c r="B196" s="39"/>
      <c r="C196" s="40"/>
      <c r="D196" s="233" t="s">
        <v>132</v>
      </c>
      <c r="E196" s="40"/>
      <c r="F196" s="234" t="s">
        <v>247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132</v>
      </c>
      <c r="AU196" s="17" t="s">
        <v>89</v>
      </c>
    </row>
    <row r="197" s="14" customFormat="1">
      <c r="A197" s="14"/>
      <c r="B197" s="249"/>
      <c r="C197" s="250"/>
      <c r="D197" s="233" t="s">
        <v>202</v>
      </c>
      <c r="E197" s="251" t="s">
        <v>1</v>
      </c>
      <c r="F197" s="252" t="s">
        <v>248</v>
      </c>
      <c r="G197" s="250"/>
      <c r="H197" s="253">
        <v>648.35000000000002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202</v>
      </c>
      <c r="AU197" s="259" t="s">
        <v>89</v>
      </c>
      <c r="AV197" s="14" t="s">
        <v>89</v>
      </c>
      <c r="AW197" s="14" t="s">
        <v>36</v>
      </c>
      <c r="AX197" s="14" t="s">
        <v>87</v>
      </c>
      <c r="AY197" s="259" t="s">
        <v>124</v>
      </c>
    </row>
    <row r="198" s="14" customFormat="1">
      <c r="A198" s="14"/>
      <c r="B198" s="249"/>
      <c r="C198" s="250"/>
      <c r="D198" s="233" t="s">
        <v>202</v>
      </c>
      <c r="E198" s="250"/>
      <c r="F198" s="252" t="s">
        <v>249</v>
      </c>
      <c r="G198" s="250"/>
      <c r="H198" s="253">
        <v>9725.25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202</v>
      </c>
      <c r="AU198" s="259" t="s">
        <v>89</v>
      </c>
      <c r="AV198" s="14" t="s">
        <v>89</v>
      </c>
      <c r="AW198" s="14" t="s">
        <v>4</v>
      </c>
      <c r="AX198" s="14" t="s">
        <v>87</v>
      </c>
      <c r="AY198" s="259" t="s">
        <v>124</v>
      </c>
    </row>
    <row r="199" s="2" customFormat="1" ht="24.15" customHeight="1">
      <c r="A199" s="38"/>
      <c r="B199" s="39"/>
      <c r="C199" s="219" t="s">
        <v>250</v>
      </c>
      <c r="D199" s="219" t="s">
        <v>126</v>
      </c>
      <c r="E199" s="220" t="s">
        <v>251</v>
      </c>
      <c r="F199" s="221" t="s">
        <v>252</v>
      </c>
      <c r="G199" s="222" t="s">
        <v>180</v>
      </c>
      <c r="H199" s="223">
        <v>848.35000000000002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44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130</v>
      </c>
      <c r="AT199" s="231" t="s">
        <v>126</v>
      </c>
      <c r="AU199" s="231" t="s">
        <v>89</v>
      </c>
      <c r="AY199" s="17" t="s">
        <v>124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87</v>
      </c>
      <c r="BK199" s="232">
        <f>ROUND(I199*H199,2)</f>
        <v>0</v>
      </c>
      <c r="BL199" s="17" t="s">
        <v>130</v>
      </c>
      <c r="BM199" s="231" t="s">
        <v>253</v>
      </c>
    </row>
    <row r="200" s="2" customFormat="1">
      <c r="A200" s="38"/>
      <c r="B200" s="39"/>
      <c r="C200" s="40"/>
      <c r="D200" s="233" t="s">
        <v>132</v>
      </c>
      <c r="E200" s="40"/>
      <c r="F200" s="234" t="s">
        <v>254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132</v>
      </c>
      <c r="AU200" s="17" t="s">
        <v>89</v>
      </c>
    </row>
    <row r="201" s="13" customFormat="1">
      <c r="A201" s="13"/>
      <c r="B201" s="239"/>
      <c r="C201" s="240"/>
      <c r="D201" s="233" t="s">
        <v>202</v>
      </c>
      <c r="E201" s="241" t="s">
        <v>1</v>
      </c>
      <c r="F201" s="242" t="s">
        <v>205</v>
      </c>
      <c r="G201" s="240"/>
      <c r="H201" s="241" t="s">
        <v>1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202</v>
      </c>
      <c r="AU201" s="248" t="s">
        <v>89</v>
      </c>
      <c r="AV201" s="13" t="s">
        <v>87</v>
      </c>
      <c r="AW201" s="13" t="s">
        <v>36</v>
      </c>
      <c r="AX201" s="13" t="s">
        <v>79</v>
      </c>
      <c r="AY201" s="248" t="s">
        <v>124</v>
      </c>
    </row>
    <row r="202" s="14" customFormat="1">
      <c r="A202" s="14"/>
      <c r="B202" s="249"/>
      <c r="C202" s="250"/>
      <c r="D202" s="233" t="s">
        <v>202</v>
      </c>
      <c r="E202" s="251" t="s">
        <v>1</v>
      </c>
      <c r="F202" s="252" t="s">
        <v>206</v>
      </c>
      <c r="G202" s="250"/>
      <c r="H202" s="253">
        <v>373.57499999999999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202</v>
      </c>
      <c r="AU202" s="259" t="s">
        <v>89</v>
      </c>
      <c r="AV202" s="14" t="s">
        <v>89</v>
      </c>
      <c r="AW202" s="14" t="s">
        <v>36</v>
      </c>
      <c r="AX202" s="14" t="s">
        <v>79</v>
      </c>
      <c r="AY202" s="259" t="s">
        <v>124</v>
      </c>
    </row>
    <row r="203" s="13" customFormat="1">
      <c r="A203" s="13"/>
      <c r="B203" s="239"/>
      <c r="C203" s="240"/>
      <c r="D203" s="233" t="s">
        <v>202</v>
      </c>
      <c r="E203" s="241" t="s">
        <v>1</v>
      </c>
      <c r="F203" s="242" t="s">
        <v>239</v>
      </c>
      <c r="G203" s="240"/>
      <c r="H203" s="241" t="s">
        <v>1</v>
      </c>
      <c r="I203" s="243"/>
      <c r="J203" s="240"/>
      <c r="K203" s="240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202</v>
      </c>
      <c r="AU203" s="248" t="s">
        <v>89</v>
      </c>
      <c r="AV203" s="13" t="s">
        <v>87</v>
      </c>
      <c r="AW203" s="13" t="s">
        <v>36</v>
      </c>
      <c r="AX203" s="13" t="s">
        <v>79</v>
      </c>
      <c r="AY203" s="248" t="s">
        <v>124</v>
      </c>
    </row>
    <row r="204" s="14" customFormat="1">
      <c r="A204" s="14"/>
      <c r="B204" s="249"/>
      <c r="C204" s="250"/>
      <c r="D204" s="233" t="s">
        <v>202</v>
      </c>
      <c r="E204" s="251" t="s">
        <v>1</v>
      </c>
      <c r="F204" s="252" t="s">
        <v>240</v>
      </c>
      <c r="G204" s="250"/>
      <c r="H204" s="253">
        <v>7.7000000000000002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202</v>
      </c>
      <c r="AU204" s="259" t="s">
        <v>89</v>
      </c>
      <c r="AV204" s="14" t="s">
        <v>89</v>
      </c>
      <c r="AW204" s="14" t="s">
        <v>36</v>
      </c>
      <c r="AX204" s="14" t="s">
        <v>79</v>
      </c>
      <c r="AY204" s="259" t="s">
        <v>124</v>
      </c>
    </row>
    <row r="205" s="13" customFormat="1">
      <c r="A205" s="13"/>
      <c r="B205" s="239"/>
      <c r="C205" s="240"/>
      <c r="D205" s="233" t="s">
        <v>202</v>
      </c>
      <c r="E205" s="241" t="s">
        <v>1</v>
      </c>
      <c r="F205" s="242" t="s">
        <v>203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202</v>
      </c>
      <c r="AU205" s="248" t="s">
        <v>89</v>
      </c>
      <c r="AV205" s="13" t="s">
        <v>87</v>
      </c>
      <c r="AW205" s="13" t="s">
        <v>36</v>
      </c>
      <c r="AX205" s="13" t="s">
        <v>79</v>
      </c>
      <c r="AY205" s="248" t="s">
        <v>124</v>
      </c>
    </row>
    <row r="206" s="14" customFormat="1">
      <c r="A206" s="14"/>
      <c r="B206" s="249"/>
      <c r="C206" s="250"/>
      <c r="D206" s="233" t="s">
        <v>202</v>
      </c>
      <c r="E206" s="251" t="s">
        <v>1</v>
      </c>
      <c r="F206" s="252" t="s">
        <v>204</v>
      </c>
      <c r="G206" s="250"/>
      <c r="H206" s="253">
        <v>430.10000000000002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202</v>
      </c>
      <c r="AU206" s="259" t="s">
        <v>89</v>
      </c>
      <c r="AV206" s="14" t="s">
        <v>89</v>
      </c>
      <c r="AW206" s="14" t="s">
        <v>36</v>
      </c>
      <c r="AX206" s="14" t="s">
        <v>79</v>
      </c>
      <c r="AY206" s="259" t="s">
        <v>124</v>
      </c>
    </row>
    <row r="207" s="13" customFormat="1">
      <c r="A207" s="13"/>
      <c r="B207" s="239"/>
      <c r="C207" s="240"/>
      <c r="D207" s="233" t="s">
        <v>202</v>
      </c>
      <c r="E207" s="241" t="s">
        <v>1</v>
      </c>
      <c r="F207" s="242" t="s">
        <v>242</v>
      </c>
      <c r="G207" s="240"/>
      <c r="H207" s="241" t="s">
        <v>1</v>
      </c>
      <c r="I207" s="243"/>
      <c r="J207" s="240"/>
      <c r="K207" s="240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202</v>
      </c>
      <c r="AU207" s="248" t="s">
        <v>89</v>
      </c>
      <c r="AV207" s="13" t="s">
        <v>87</v>
      </c>
      <c r="AW207" s="13" t="s">
        <v>36</v>
      </c>
      <c r="AX207" s="13" t="s">
        <v>79</v>
      </c>
      <c r="AY207" s="248" t="s">
        <v>124</v>
      </c>
    </row>
    <row r="208" s="14" customFormat="1">
      <c r="A208" s="14"/>
      <c r="B208" s="249"/>
      <c r="C208" s="250"/>
      <c r="D208" s="233" t="s">
        <v>202</v>
      </c>
      <c r="E208" s="251" t="s">
        <v>1</v>
      </c>
      <c r="F208" s="252" t="s">
        <v>243</v>
      </c>
      <c r="G208" s="250"/>
      <c r="H208" s="253">
        <v>36.975000000000001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202</v>
      </c>
      <c r="AU208" s="259" t="s">
        <v>89</v>
      </c>
      <c r="AV208" s="14" t="s">
        <v>89</v>
      </c>
      <c r="AW208" s="14" t="s">
        <v>36</v>
      </c>
      <c r="AX208" s="14" t="s">
        <v>79</v>
      </c>
      <c r="AY208" s="259" t="s">
        <v>124</v>
      </c>
    </row>
    <row r="209" s="15" customFormat="1">
      <c r="A209" s="15"/>
      <c r="B209" s="260"/>
      <c r="C209" s="261"/>
      <c r="D209" s="233" t="s">
        <v>202</v>
      </c>
      <c r="E209" s="262" t="s">
        <v>1</v>
      </c>
      <c r="F209" s="263" t="s">
        <v>207</v>
      </c>
      <c r="G209" s="261"/>
      <c r="H209" s="264">
        <v>848.35000000000002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0" t="s">
        <v>202</v>
      </c>
      <c r="AU209" s="270" t="s">
        <v>89</v>
      </c>
      <c r="AV209" s="15" t="s">
        <v>130</v>
      </c>
      <c r="AW209" s="15" t="s">
        <v>36</v>
      </c>
      <c r="AX209" s="15" t="s">
        <v>87</v>
      </c>
      <c r="AY209" s="270" t="s">
        <v>124</v>
      </c>
    </row>
    <row r="210" s="2" customFormat="1" ht="16.5" customHeight="1">
      <c r="A210" s="38"/>
      <c r="B210" s="39"/>
      <c r="C210" s="219" t="s">
        <v>255</v>
      </c>
      <c r="D210" s="219" t="s">
        <v>126</v>
      </c>
      <c r="E210" s="220" t="s">
        <v>256</v>
      </c>
      <c r="F210" s="221" t="s">
        <v>257</v>
      </c>
      <c r="G210" s="222" t="s">
        <v>180</v>
      </c>
      <c r="H210" s="223">
        <v>848.35000000000002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44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130</v>
      </c>
      <c r="AT210" s="231" t="s">
        <v>126</v>
      </c>
      <c r="AU210" s="231" t="s">
        <v>89</v>
      </c>
      <c r="AY210" s="17" t="s">
        <v>124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87</v>
      </c>
      <c r="BK210" s="232">
        <f>ROUND(I210*H210,2)</f>
        <v>0</v>
      </c>
      <c r="BL210" s="17" t="s">
        <v>130</v>
      </c>
      <c r="BM210" s="231" t="s">
        <v>258</v>
      </c>
    </row>
    <row r="211" s="2" customFormat="1">
      <c r="A211" s="38"/>
      <c r="B211" s="39"/>
      <c r="C211" s="40"/>
      <c r="D211" s="233" t="s">
        <v>132</v>
      </c>
      <c r="E211" s="40"/>
      <c r="F211" s="234" t="s">
        <v>259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132</v>
      </c>
      <c r="AU211" s="17" t="s">
        <v>89</v>
      </c>
    </row>
    <row r="212" s="2" customFormat="1">
      <c r="A212" s="38"/>
      <c r="B212" s="39"/>
      <c r="C212" s="40"/>
      <c r="D212" s="233" t="s">
        <v>134</v>
      </c>
      <c r="E212" s="40"/>
      <c r="F212" s="238" t="s">
        <v>260</v>
      </c>
      <c r="G212" s="40"/>
      <c r="H212" s="40"/>
      <c r="I212" s="235"/>
      <c r="J212" s="40"/>
      <c r="K212" s="40"/>
      <c r="L212" s="44"/>
      <c r="M212" s="236"/>
      <c r="N212" s="23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134</v>
      </c>
      <c r="AU212" s="17" t="s">
        <v>89</v>
      </c>
    </row>
    <row r="213" s="13" customFormat="1">
      <c r="A213" s="13"/>
      <c r="B213" s="239"/>
      <c r="C213" s="240"/>
      <c r="D213" s="233" t="s">
        <v>202</v>
      </c>
      <c r="E213" s="241" t="s">
        <v>1</v>
      </c>
      <c r="F213" s="242" t="s">
        <v>205</v>
      </c>
      <c r="G213" s="240"/>
      <c r="H213" s="241" t="s">
        <v>1</v>
      </c>
      <c r="I213" s="243"/>
      <c r="J213" s="240"/>
      <c r="K213" s="240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202</v>
      </c>
      <c r="AU213" s="248" t="s">
        <v>89</v>
      </c>
      <c r="AV213" s="13" t="s">
        <v>87</v>
      </c>
      <c r="AW213" s="13" t="s">
        <v>36</v>
      </c>
      <c r="AX213" s="13" t="s">
        <v>79</v>
      </c>
      <c r="AY213" s="248" t="s">
        <v>124</v>
      </c>
    </row>
    <row r="214" s="14" customFormat="1">
      <c r="A214" s="14"/>
      <c r="B214" s="249"/>
      <c r="C214" s="250"/>
      <c r="D214" s="233" t="s">
        <v>202</v>
      </c>
      <c r="E214" s="251" t="s">
        <v>1</v>
      </c>
      <c r="F214" s="252" t="s">
        <v>206</v>
      </c>
      <c r="G214" s="250"/>
      <c r="H214" s="253">
        <v>373.57499999999999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202</v>
      </c>
      <c r="AU214" s="259" t="s">
        <v>89</v>
      </c>
      <c r="AV214" s="14" t="s">
        <v>89</v>
      </c>
      <c r="AW214" s="14" t="s">
        <v>36</v>
      </c>
      <c r="AX214" s="14" t="s">
        <v>79</v>
      </c>
      <c r="AY214" s="259" t="s">
        <v>124</v>
      </c>
    </row>
    <row r="215" s="13" customFormat="1">
      <c r="A215" s="13"/>
      <c r="B215" s="239"/>
      <c r="C215" s="240"/>
      <c r="D215" s="233" t="s">
        <v>202</v>
      </c>
      <c r="E215" s="241" t="s">
        <v>1</v>
      </c>
      <c r="F215" s="242" t="s">
        <v>239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202</v>
      </c>
      <c r="AU215" s="248" t="s">
        <v>89</v>
      </c>
      <c r="AV215" s="13" t="s">
        <v>87</v>
      </c>
      <c r="AW215" s="13" t="s">
        <v>36</v>
      </c>
      <c r="AX215" s="13" t="s">
        <v>79</v>
      </c>
      <c r="AY215" s="248" t="s">
        <v>124</v>
      </c>
    </row>
    <row r="216" s="14" customFormat="1">
      <c r="A216" s="14"/>
      <c r="B216" s="249"/>
      <c r="C216" s="250"/>
      <c r="D216" s="233" t="s">
        <v>202</v>
      </c>
      <c r="E216" s="251" t="s">
        <v>1</v>
      </c>
      <c r="F216" s="252" t="s">
        <v>240</v>
      </c>
      <c r="G216" s="250"/>
      <c r="H216" s="253">
        <v>7.7000000000000002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202</v>
      </c>
      <c r="AU216" s="259" t="s">
        <v>89</v>
      </c>
      <c r="AV216" s="14" t="s">
        <v>89</v>
      </c>
      <c r="AW216" s="14" t="s">
        <v>36</v>
      </c>
      <c r="AX216" s="14" t="s">
        <v>79</v>
      </c>
      <c r="AY216" s="259" t="s">
        <v>124</v>
      </c>
    </row>
    <row r="217" s="13" customFormat="1">
      <c r="A217" s="13"/>
      <c r="B217" s="239"/>
      <c r="C217" s="240"/>
      <c r="D217" s="233" t="s">
        <v>202</v>
      </c>
      <c r="E217" s="241" t="s">
        <v>1</v>
      </c>
      <c r="F217" s="242" t="s">
        <v>203</v>
      </c>
      <c r="G217" s="240"/>
      <c r="H217" s="241" t="s">
        <v>1</v>
      </c>
      <c r="I217" s="243"/>
      <c r="J217" s="240"/>
      <c r="K217" s="240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202</v>
      </c>
      <c r="AU217" s="248" t="s">
        <v>89</v>
      </c>
      <c r="AV217" s="13" t="s">
        <v>87</v>
      </c>
      <c r="AW217" s="13" t="s">
        <v>36</v>
      </c>
      <c r="AX217" s="13" t="s">
        <v>79</v>
      </c>
      <c r="AY217" s="248" t="s">
        <v>124</v>
      </c>
    </row>
    <row r="218" s="14" customFormat="1">
      <c r="A218" s="14"/>
      <c r="B218" s="249"/>
      <c r="C218" s="250"/>
      <c r="D218" s="233" t="s">
        <v>202</v>
      </c>
      <c r="E218" s="251" t="s">
        <v>1</v>
      </c>
      <c r="F218" s="252" t="s">
        <v>204</v>
      </c>
      <c r="G218" s="250"/>
      <c r="H218" s="253">
        <v>430.10000000000002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202</v>
      </c>
      <c r="AU218" s="259" t="s">
        <v>89</v>
      </c>
      <c r="AV218" s="14" t="s">
        <v>89</v>
      </c>
      <c r="AW218" s="14" t="s">
        <v>36</v>
      </c>
      <c r="AX218" s="14" t="s">
        <v>79</v>
      </c>
      <c r="AY218" s="259" t="s">
        <v>124</v>
      </c>
    </row>
    <row r="219" s="13" customFormat="1">
      <c r="A219" s="13"/>
      <c r="B219" s="239"/>
      <c r="C219" s="240"/>
      <c r="D219" s="233" t="s">
        <v>202</v>
      </c>
      <c r="E219" s="241" t="s">
        <v>1</v>
      </c>
      <c r="F219" s="242" t="s">
        <v>242</v>
      </c>
      <c r="G219" s="240"/>
      <c r="H219" s="241" t="s">
        <v>1</v>
      </c>
      <c r="I219" s="243"/>
      <c r="J219" s="240"/>
      <c r="K219" s="240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202</v>
      </c>
      <c r="AU219" s="248" t="s">
        <v>89</v>
      </c>
      <c r="AV219" s="13" t="s">
        <v>87</v>
      </c>
      <c r="AW219" s="13" t="s">
        <v>36</v>
      </c>
      <c r="AX219" s="13" t="s">
        <v>79</v>
      </c>
      <c r="AY219" s="248" t="s">
        <v>124</v>
      </c>
    </row>
    <row r="220" s="14" customFormat="1">
      <c r="A220" s="14"/>
      <c r="B220" s="249"/>
      <c r="C220" s="250"/>
      <c r="D220" s="233" t="s">
        <v>202</v>
      </c>
      <c r="E220" s="251" t="s">
        <v>1</v>
      </c>
      <c r="F220" s="252" t="s">
        <v>243</v>
      </c>
      <c r="G220" s="250"/>
      <c r="H220" s="253">
        <v>36.975000000000001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202</v>
      </c>
      <c r="AU220" s="259" t="s">
        <v>89</v>
      </c>
      <c r="AV220" s="14" t="s">
        <v>89</v>
      </c>
      <c r="AW220" s="14" t="s">
        <v>36</v>
      </c>
      <c r="AX220" s="14" t="s">
        <v>79</v>
      </c>
      <c r="AY220" s="259" t="s">
        <v>124</v>
      </c>
    </row>
    <row r="221" s="15" customFormat="1">
      <c r="A221" s="15"/>
      <c r="B221" s="260"/>
      <c r="C221" s="261"/>
      <c r="D221" s="233" t="s">
        <v>202</v>
      </c>
      <c r="E221" s="262" t="s">
        <v>1</v>
      </c>
      <c r="F221" s="263" t="s">
        <v>207</v>
      </c>
      <c r="G221" s="261"/>
      <c r="H221" s="264">
        <v>848.35000000000002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202</v>
      </c>
      <c r="AU221" s="270" t="s">
        <v>89</v>
      </c>
      <c r="AV221" s="15" t="s">
        <v>130</v>
      </c>
      <c r="AW221" s="15" t="s">
        <v>36</v>
      </c>
      <c r="AX221" s="15" t="s">
        <v>87</v>
      </c>
      <c r="AY221" s="270" t="s">
        <v>124</v>
      </c>
    </row>
    <row r="222" s="2" customFormat="1" ht="24.15" customHeight="1">
      <c r="A222" s="38"/>
      <c r="B222" s="39"/>
      <c r="C222" s="219" t="s">
        <v>261</v>
      </c>
      <c r="D222" s="219" t="s">
        <v>126</v>
      </c>
      <c r="E222" s="220" t="s">
        <v>262</v>
      </c>
      <c r="F222" s="221" t="s">
        <v>263</v>
      </c>
      <c r="G222" s="222" t="s">
        <v>143</v>
      </c>
      <c r="H222" s="223">
        <v>1000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44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130</v>
      </c>
      <c r="AT222" s="231" t="s">
        <v>126</v>
      </c>
      <c r="AU222" s="231" t="s">
        <v>89</v>
      </c>
      <c r="AY222" s="17" t="s">
        <v>124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87</v>
      </c>
      <c r="BK222" s="232">
        <f>ROUND(I222*H222,2)</f>
        <v>0</v>
      </c>
      <c r="BL222" s="17" t="s">
        <v>130</v>
      </c>
      <c r="BM222" s="231" t="s">
        <v>264</v>
      </c>
    </row>
    <row r="223" s="2" customFormat="1">
      <c r="A223" s="38"/>
      <c r="B223" s="39"/>
      <c r="C223" s="40"/>
      <c r="D223" s="233" t="s">
        <v>132</v>
      </c>
      <c r="E223" s="40"/>
      <c r="F223" s="234" t="s">
        <v>265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132</v>
      </c>
      <c r="AU223" s="17" t="s">
        <v>89</v>
      </c>
    </row>
    <row r="224" s="2" customFormat="1" ht="16.5" customHeight="1">
      <c r="A224" s="38"/>
      <c r="B224" s="39"/>
      <c r="C224" s="271" t="s">
        <v>266</v>
      </c>
      <c r="D224" s="271" t="s">
        <v>267</v>
      </c>
      <c r="E224" s="272" t="s">
        <v>268</v>
      </c>
      <c r="F224" s="273" t="s">
        <v>269</v>
      </c>
      <c r="G224" s="274" t="s">
        <v>270</v>
      </c>
      <c r="H224" s="275">
        <v>15</v>
      </c>
      <c r="I224" s="276"/>
      <c r="J224" s="277">
        <f>ROUND(I224*H224,2)</f>
        <v>0</v>
      </c>
      <c r="K224" s="278"/>
      <c r="L224" s="279"/>
      <c r="M224" s="280" t="s">
        <v>1</v>
      </c>
      <c r="N224" s="281" t="s">
        <v>44</v>
      </c>
      <c r="O224" s="91"/>
      <c r="P224" s="229">
        <f>O224*H224</f>
        <v>0</v>
      </c>
      <c r="Q224" s="229">
        <v>0.001</v>
      </c>
      <c r="R224" s="229">
        <f>Q224*H224</f>
        <v>0.014999999999999999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166</v>
      </c>
      <c r="AT224" s="231" t="s">
        <v>267</v>
      </c>
      <c r="AU224" s="231" t="s">
        <v>89</v>
      </c>
      <c r="AY224" s="17" t="s">
        <v>124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87</v>
      </c>
      <c r="BK224" s="232">
        <f>ROUND(I224*H224,2)</f>
        <v>0</v>
      </c>
      <c r="BL224" s="17" t="s">
        <v>130</v>
      </c>
      <c r="BM224" s="231" t="s">
        <v>271</v>
      </c>
    </row>
    <row r="225" s="2" customFormat="1">
      <c r="A225" s="38"/>
      <c r="B225" s="39"/>
      <c r="C225" s="40"/>
      <c r="D225" s="233" t="s">
        <v>132</v>
      </c>
      <c r="E225" s="40"/>
      <c r="F225" s="234" t="s">
        <v>269</v>
      </c>
      <c r="G225" s="40"/>
      <c r="H225" s="40"/>
      <c r="I225" s="235"/>
      <c r="J225" s="40"/>
      <c r="K225" s="40"/>
      <c r="L225" s="44"/>
      <c r="M225" s="236"/>
      <c r="N225" s="23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132</v>
      </c>
      <c r="AU225" s="17" t="s">
        <v>89</v>
      </c>
    </row>
    <row r="226" s="14" customFormat="1">
      <c r="A226" s="14"/>
      <c r="B226" s="249"/>
      <c r="C226" s="250"/>
      <c r="D226" s="233" t="s">
        <v>202</v>
      </c>
      <c r="E226" s="251" t="s">
        <v>1</v>
      </c>
      <c r="F226" s="252" t="s">
        <v>272</v>
      </c>
      <c r="G226" s="250"/>
      <c r="H226" s="253">
        <v>15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202</v>
      </c>
      <c r="AU226" s="259" t="s">
        <v>89</v>
      </c>
      <c r="AV226" s="14" t="s">
        <v>89</v>
      </c>
      <c r="AW226" s="14" t="s">
        <v>36</v>
      </c>
      <c r="AX226" s="14" t="s">
        <v>87</v>
      </c>
      <c r="AY226" s="259" t="s">
        <v>124</v>
      </c>
    </row>
    <row r="227" s="2" customFormat="1" ht="24.15" customHeight="1">
      <c r="A227" s="38"/>
      <c r="B227" s="39"/>
      <c r="C227" s="219" t="s">
        <v>273</v>
      </c>
      <c r="D227" s="219" t="s">
        <v>126</v>
      </c>
      <c r="E227" s="220" t="s">
        <v>274</v>
      </c>
      <c r="F227" s="221" t="s">
        <v>275</v>
      </c>
      <c r="G227" s="222" t="s">
        <v>143</v>
      </c>
      <c r="H227" s="223">
        <v>1758.4000000000001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44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130</v>
      </c>
      <c r="AT227" s="231" t="s">
        <v>126</v>
      </c>
      <c r="AU227" s="231" t="s">
        <v>89</v>
      </c>
      <c r="AY227" s="17" t="s">
        <v>124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87</v>
      </c>
      <c r="BK227" s="232">
        <f>ROUND(I227*H227,2)</f>
        <v>0</v>
      </c>
      <c r="BL227" s="17" t="s">
        <v>130</v>
      </c>
      <c r="BM227" s="231" t="s">
        <v>276</v>
      </c>
    </row>
    <row r="228" s="2" customFormat="1">
      <c r="A228" s="38"/>
      <c r="B228" s="39"/>
      <c r="C228" s="40"/>
      <c r="D228" s="233" t="s">
        <v>132</v>
      </c>
      <c r="E228" s="40"/>
      <c r="F228" s="234" t="s">
        <v>277</v>
      </c>
      <c r="G228" s="40"/>
      <c r="H228" s="40"/>
      <c r="I228" s="235"/>
      <c r="J228" s="40"/>
      <c r="K228" s="40"/>
      <c r="L228" s="44"/>
      <c r="M228" s="236"/>
      <c r="N228" s="237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132</v>
      </c>
      <c r="AU228" s="17" t="s">
        <v>89</v>
      </c>
    </row>
    <row r="229" s="2" customFormat="1" ht="24.15" customHeight="1">
      <c r="A229" s="38"/>
      <c r="B229" s="39"/>
      <c r="C229" s="219" t="s">
        <v>278</v>
      </c>
      <c r="D229" s="219" t="s">
        <v>126</v>
      </c>
      <c r="E229" s="220" t="s">
        <v>279</v>
      </c>
      <c r="F229" s="221" t="s">
        <v>280</v>
      </c>
      <c r="G229" s="222" t="s">
        <v>180</v>
      </c>
      <c r="H229" s="223">
        <v>848.35000000000002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44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130</v>
      </c>
      <c r="AT229" s="231" t="s">
        <v>126</v>
      </c>
      <c r="AU229" s="231" t="s">
        <v>89</v>
      </c>
      <c r="AY229" s="17" t="s">
        <v>124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87</v>
      </c>
      <c r="BK229" s="232">
        <f>ROUND(I229*H229,2)</f>
        <v>0</v>
      </c>
      <c r="BL229" s="17" t="s">
        <v>130</v>
      </c>
      <c r="BM229" s="231" t="s">
        <v>281</v>
      </c>
    </row>
    <row r="230" s="2" customFormat="1">
      <c r="A230" s="38"/>
      <c r="B230" s="39"/>
      <c r="C230" s="40"/>
      <c r="D230" s="233" t="s">
        <v>132</v>
      </c>
      <c r="E230" s="40"/>
      <c r="F230" s="234" t="s">
        <v>280</v>
      </c>
      <c r="G230" s="40"/>
      <c r="H230" s="40"/>
      <c r="I230" s="235"/>
      <c r="J230" s="40"/>
      <c r="K230" s="40"/>
      <c r="L230" s="44"/>
      <c r="M230" s="236"/>
      <c r="N230" s="23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132</v>
      </c>
      <c r="AU230" s="17" t="s">
        <v>89</v>
      </c>
    </row>
    <row r="231" s="13" customFormat="1">
      <c r="A231" s="13"/>
      <c r="B231" s="239"/>
      <c r="C231" s="240"/>
      <c r="D231" s="233" t="s">
        <v>202</v>
      </c>
      <c r="E231" s="241" t="s">
        <v>1</v>
      </c>
      <c r="F231" s="242" t="s">
        <v>205</v>
      </c>
      <c r="G231" s="240"/>
      <c r="H231" s="241" t="s">
        <v>1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202</v>
      </c>
      <c r="AU231" s="248" t="s">
        <v>89</v>
      </c>
      <c r="AV231" s="13" t="s">
        <v>87</v>
      </c>
      <c r="AW231" s="13" t="s">
        <v>36</v>
      </c>
      <c r="AX231" s="13" t="s">
        <v>79</v>
      </c>
      <c r="AY231" s="248" t="s">
        <v>124</v>
      </c>
    </row>
    <row r="232" s="14" customFormat="1">
      <c r="A232" s="14"/>
      <c r="B232" s="249"/>
      <c r="C232" s="250"/>
      <c r="D232" s="233" t="s">
        <v>202</v>
      </c>
      <c r="E232" s="251" t="s">
        <v>1</v>
      </c>
      <c r="F232" s="252" t="s">
        <v>206</v>
      </c>
      <c r="G232" s="250"/>
      <c r="H232" s="253">
        <v>373.57499999999999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202</v>
      </c>
      <c r="AU232" s="259" t="s">
        <v>89</v>
      </c>
      <c r="AV232" s="14" t="s">
        <v>89</v>
      </c>
      <c r="AW232" s="14" t="s">
        <v>36</v>
      </c>
      <c r="AX232" s="14" t="s">
        <v>79</v>
      </c>
      <c r="AY232" s="259" t="s">
        <v>124</v>
      </c>
    </row>
    <row r="233" s="13" customFormat="1">
      <c r="A233" s="13"/>
      <c r="B233" s="239"/>
      <c r="C233" s="240"/>
      <c r="D233" s="233" t="s">
        <v>202</v>
      </c>
      <c r="E233" s="241" t="s">
        <v>1</v>
      </c>
      <c r="F233" s="242" t="s">
        <v>239</v>
      </c>
      <c r="G233" s="240"/>
      <c r="H233" s="241" t="s">
        <v>1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202</v>
      </c>
      <c r="AU233" s="248" t="s">
        <v>89</v>
      </c>
      <c r="AV233" s="13" t="s">
        <v>87</v>
      </c>
      <c r="AW233" s="13" t="s">
        <v>36</v>
      </c>
      <c r="AX233" s="13" t="s">
        <v>79</v>
      </c>
      <c r="AY233" s="248" t="s">
        <v>124</v>
      </c>
    </row>
    <row r="234" s="14" customFormat="1">
      <c r="A234" s="14"/>
      <c r="B234" s="249"/>
      <c r="C234" s="250"/>
      <c r="D234" s="233" t="s">
        <v>202</v>
      </c>
      <c r="E234" s="251" t="s">
        <v>1</v>
      </c>
      <c r="F234" s="252" t="s">
        <v>240</v>
      </c>
      <c r="G234" s="250"/>
      <c r="H234" s="253">
        <v>7.7000000000000002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202</v>
      </c>
      <c r="AU234" s="259" t="s">
        <v>89</v>
      </c>
      <c r="AV234" s="14" t="s">
        <v>89</v>
      </c>
      <c r="AW234" s="14" t="s">
        <v>36</v>
      </c>
      <c r="AX234" s="14" t="s">
        <v>79</v>
      </c>
      <c r="AY234" s="259" t="s">
        <v>124</v>
      </c>
    </row>
    <row r="235" s="13" customFormat="1">
      <c r="A235" s="13"/>
      <c r="B235" s="239"/>
      <c r="C235" s="240"/>
      <c r="D235" s="233" t="s">
        <v>202</v>
      </c>
      <c r="E235" s="241" t="s">
        <v>1</v>
      </c>
      <c r="F235" s="242" t="s">
        <v>203</v>
      </c>
      <c r="G235" s="240"/>
      <c r="H235" s="241" t="s">
        <v>1</v>
      </c>
      <c r="I235" s="243"/>
      <c r="J235" s="240"/>
      <c r="K235" s="240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202</v>
      </c>
      <c r="AU235" s="248" t="s">
        <v>89</v>
      </c>
      <c r="AV235" s="13" t="s">
        <v>87</v>
      </c>
      <c r="AW235" s="13" t="s">
        <v>36</v>
      </c>
      <c r="AX235" s="13" t="s">
        <v>79</v>
      </c>
      <c r="AY235" s="248" t="s">
        <v>124</v>
      </c>
    </row>
    <row r="236" s="14" customFormat="1">
      <c r="A236" s="14"/>
      <c r="B236" s="249"/>
      <c r="C236" s="250"/>
      <c r="D236" s="233" t="s">
        <v>202</v>
      </c>
      <c r="E236" s="251" t="s">
        <v>1</v>
      </c>
      <c r="F236" s="252" t="s">
        <v>204</v>
      </c>
      <c r="G236" s="250"/>
      <c r="H236" s="253">
        <v>430.10000000000002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202</v>
      </c>
      <c r="AU236" s="259" t="s">
        <v>89</v>
      </c>
      <c r="AV236" s="14" t="s">
        <v>89</v>
      </c>
      <c r="AW236" s="14" t="s">
        <v>36</v>
      </c>
      <c r="AX236" s="14" t="s">
        <v>79</v>
      </c>
      <c r="AY236" s="259" t="s">
        <v>124</v>
      </c>
    </row>
    <row r="237" s="13" customFormat="1">
      <c r="A237" s="13"/>
      <c r="B237" s="239"/>
      <c r="C237" s="240"/>
      <c r="D237" s="233" t="s">
        <v>202</v>
      </c>
      <c r="E237" s="241" t="s">
        <v>1</v>
      </c>
      <c r="F237" s="242" t="s">
        <v>242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202</v>
      </c>
      <c r="AU237" s="248" t="s">
        <v>89</v>
      </c>
      <c r="AV237" s="13" t="s">
        <v>87</v>
      </c>
      <c r="AW237" s="13" t="s">
        <v>36</v>
      </c>
      <c r="AX237" s="13" t="s">
        <v>79</v>
      </c>
      <c r="AY237" s="248" t="s">
        <v>124</v>
      </c>
    </row>
    <row r="238" s="14" customFormat="1">
      <c r="A238" s="14"/>
      <c r="B238" s="249"/>
      <c r="C238" s="250"/>
      <c r="D238" s="233" t="s">
        <v>202</v>
      </c>
      <c r="E238" s="251" t="s">
        <v>1</v>
      </c>
      <c r="F238" s="252" t="s">
        <v>243</v>
      </c>
      <c r="G238" s="250"/>
      <c r="H238" s="253">
        <v>36.975000000000001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202</v>
      </c>
      <c r="AU238" s="259" t="s">
        <v>89</v>
      </c>
      <c r="AV238" s="14" t="s">
        <v>89</v>
      </c>
      <c r="AW238" s="14" t="s">
        <v>36</v>
      </c>
      <c r="AX238" s="14" t="s">
        <v>79</v>
      </c>
      <c r="AY238" s="259" t="s">
        <v>124</v>
      </c>
    </row>
    <row r="239" s="15" customFormat="1">
      <c r="A239" s="15"/>
      <c r="B239" s="260"/>
      <c r="C239" s="261"/>
      <c r="D239" s="233" t="s">
        <v>202</v>
      </c>
      <c r="E239" s="262" t="s">
        <v>1</v>
      </c>
      <c r="F239" s="263" t="s">
        <v>207</v>
      </c>
      <c r="G239" s="261"/>
      <c r="H239" s="264">
        <v>848.35000000000002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0" t="s">
        <v>202</v>
      </c>
      <c r="AU239" s="270" t="s">
        <v>89</v>
      </c>
      <c r="AV239" s="15" t="s">
        <v>130</v>
      </c>
      <c r="AW239" s="15" t="s">
        <v>36</v>
      </c>
      <c r="AX239" s="15" t="s">
        <v>87</v>
      </c>
      <c r="AY239" s="270" t="s">
        <v>124</v>
      </c>
    </row>
    <row r="240" s="2" customFormat="1" ht="16.5" customHeight="1">
      <c r="A240" s="38"/>
      <c r="B240" s="39"/>
      <c r="C240" s="219" t="s">
        <v>282</v>
      </c>
      <c r="D240" s="219" t="s">
        <v>126</v>
      </c>
      <c r="E240" s="220" t="s">
        <v>283</v>
      </c>
      <c r="F240" s="221" t="s">
        <v>284</v>
      </c>
      <c r="G240" s="222" t="s">
        <v>285</v>
      </c>
      <c r="H240" s="223">
        <v>1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44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130</v>
      </c>
      <c r="AT240" s="231" t="s">
        <v>126</v>
      </c>
      <c r="AU240" s="231" t="s">
        <v>89</v>
      </c>
      <c r="AY240" s="17" t="s">
        <v>124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87</v>
      </c>
      <c r="BK240" s="232">
        <f>ROUND(I240*H240,2)</f>
        <v>0</v>
      </c>
      <c r="BL240" s="17" t="s">
        <v>130</v>
      </c>
      <c r="BM240" s="231" t="s">
        <v>286</v>
      </c>
    </row>
    <row r="241" s="2" customFormat="1">
      <c r="A241" s="38"/>
      <c r="B241" s="39"/>
      <c r="C241" s="40"/>
      <c r="D241" s="233" t="s">
        <v>132</v>
      </c>
      <c r="E241" s="40"/>
      <c r="F241" s="234" t="s">
        <v>284</v>
      </c>
      <c r="G241" s="40"/>
      <c r="H241" s="40"/>
      <c r="I241" s="235"/>
      <c r="J241" s="40"/>
      <c r="K241" s="40"/>
      <c r="L241" s="44"/>
      <c r="M241" s="236"/>
      <c r="N241" s="23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132</v>
      </c>
      <c r="AU241" s="17" t="s">
        <v>89</v>
      </c>
    </row>
    <row r="242" s="2" customFormat="1">
      <c r="A242" s="38"/>
      <c r="B242" s="39"/>
      <c r="C242" s="40"/>
      <c r="D242" s="233" t="s">
        <v>134</v>
      </c>
      <c r="E242" s="40"/>
      <c r="F242" s="238" t="s">
        <v>287</v>
      </c>
      <c r="G242" s="40"/>
      <c r="H242" s="40"/>
      <c r="I242" s="235"/>
      <c r="J242" s="40"/>
      <c r="K242" s="40"/>
      <c r="L242" s="44"/>
      <c r="M242" s="236"/>
      <c r="N242" s="237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134</v>
      </c>
      <c r="AU242" s="17" t="s">
        <v>89</v>
      </c>
    </row>
    <row r="243" s="2" customFormat="1" ht="16.5" customHeight="1">
      <c r="A243" s="38"/>
      <c r="B243" s="39"/>
      <c r="C243" s="219" t="s">
        <v>288</v>
      </c>
      <c r="D243" s="219" t="s">
        <v>126</v>
      </c>
      <c r="E243" s="220" t="s">
        <v>289</v>
      </c>
      <c r="F243" s="221" t="s">
        <v>290</v>
      </c>
      <c r="G243" s="222" t="s">
        <v>285</v>
      </c>
      <c r="H243" s="223">
        <v>1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44</v>
      </c>
      <c r="O243" s="91"/>
      <c r="P243" s="229">
        <f>O243*H243</f>
        <v>0</v>
      </c>
      <c r="Q243" s="229">
        <v>3.0000000000000001E-05</v>
      </c>
      <c r="R243" s="229">
        <f>Q243*H243</f>
        <v>3.0000000000000001E-05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130</v>
      </c>
      <c r="AT243" s="231" t="s">
        <v>126</v>
      </c>
      <c r="AU243" s="231" t="s">
        <v>89</v>
      </c>
      <c r="AY243" s="17" t="s">
        <v>124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87</v>
      </c>
      <c r="BK243" s="232">
        <f>ROUND(I243*H243,2)</f>
        <v>0</v>
      </c>
      <c r="BL243" s="17" t="s">
        <v>130</v>
      </c>
      <c r="BM243" s="231" t="s">
        <v>291</v>
      </c>
    </row>
    <row r="244" s="2" customFormat="1">
      <c r="A244" s="38"/>
      <c r="B244" s="39"/>
      <c r="C244" s="40"/>
      <c r="D244" s="233" t="s">
        <v>132</v>
      </c>
      <c r="E244" s="40"/>
      <c r="F244" s="234" t="s">
        <v>290</v>
      </c>
      <c r="G244" s="40"/>
      <c r="H244" s="40"/>
      <c r="I244" s="235"/>
      <c r="J244" s="40"/>
      <c r="K244" s="40"/>
      <c r="L244" s="44"/>
      <c r="M244" s="236"/>
      <c r="N244" s="23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132</v>
      </c>
      <c r="AU244" s="17" t="s">
        <v>89</v>
      </c>
    </row>
    <row r="245" s="2" customFormat="1">
      <c r="A245" s="38"/>
      <c r="B245" s="39"/>
      <c r="C245" s="40"/>
      <c r="D245" s="233" t="s">
        <v>134</v>
      </c>
      <c r="E245" s="40"/>
      <c r="F245" s="238" t="s">
        <v>292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134</v>
      </c>
      <c r="AU245" s="17" t="s">
        <v>89</v>
      </c>
    </row>
    <row r="246" s="12" customFormat="1" ht="22.8" customHeight="1">
      <c r="A246" s="12"/>
      <c r="B246" s="203"/>
      <c r="C246" s="204"/>
      <c r="D246" s="205" t="s">
        <v>78</v>
      </c>
      <c r="E246" s="217" t="s">
        <v>140</v>
      </c>
      <c r="F246" s="217" t="s">
        <v>293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SUM(P247:P248)</f>
        <v>0</v>
      </c>
      <c r="Q246" s="211"/>
      <c r="R246" s="212">
        <f>SUM(R247:R248)</f>
        <v>29.547359999999998</v>
      </c>
      <c r="S246" s="211"/>
      <c r="T246" s="213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87</v>
      </c>
      <c r="AT246" s="215" t="s">
        <v>78</v>
      </c>
      <c r="AU246" s="215" t="s">
        <v>87</v>
      </c>
      <c r="AY246" s="214" t="s">
        <v>124</v>
      </c>
      <c r="BK246" s="216">
        <f>SUM(BK247:BK248)</f>
        <v>0</v>
      </c>
    </row>
    <row r="247" s="2" customFormat="1" ht="24.15" customHeight="1">
      <c r="A247" s="38"/>
      <c r="B247" s="39"/>
      <c r="C247" s="219" t="s">
        <v>294</v>
      </c>
      <c r="D247" s="219" t="s">
        <v>126</v>
      </c>
      <c r="E247" s="220" t="s">
        <v>295</v>
      </c>
      <c r="F247" s="221" t="s">
        <v>296</v>
      </c>
      <c r="G247" s="222" t="s">
        <v>180</v>
      </c>
      <c r="H247" s="223">
        <v>10.199999999999999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44</v>
      </c>
      <c r="O247" s="91"/>
      <c r="P247" s="229">
        <f>O247*H247</f>
        <v>0</v>
      </c>
      <c r="Q247" s="229">
        <v>2.8967999999999998</v>
      </c>
      <c r="R247" s="229">
        <f>Q247*H247</f>
        <v>29.547359999999998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130</v>
      </c>
      <c r="AT247" s="231" t="s">
        <v>126</v>
      </c>
      <c r="AU247" s="231" t="s">
        <v>89</v>
      </c>
      <c r="AY247" s="17" t="s">
        <v>124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87</v>
      </c>
      <c r="BK247" s="232">
        <f>ROUND(I247*H247,2)</f>
        <v>0</v>
      </c>
      <c r="BL247" s="17" t="s">
        <v>130</v>
      </c>
      <c r="BM247" s="231" t="s">
        <v>297</v>
      </c>
    </row>
    <row r="248" s="2" customFormat="1">
      <c r="A248" s="38"/>
      <c r="B248" s="39"/>
      <c r="C248" s="40"/>
      <c r="D248" s="233" t="s">
        <v>132</v>
      </c>
      <c r="E248" s="40"/>
      <c r="F248" s="234" t="s">
        <v>298</v>
      </c>
      <c r="G248" s="40"/>
      <c r="H248" s="40"/>
      <c r="I248" s="235"/>
      <c r="J248" s="40"/>
      <c r="K248" s="40"/>
      <c r="L248" s="44"/>
      <c r="M248" s="236"/>
      <c r="N248" s="23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132</v>
      </c>
      <c r="AU248" s="17" t="s">
        <v>89</v>
      </c>
    </row>
    <row r="249" s="12" customFormat="1" ht="22.8" customHeight="1">
      <c r="A249" s="12"/>
      <c r="B249" s="203"/>
      <c r="C249" s="204"/>
      <c r="D249" s="205" t="s">
        <v>78</v>
      </c>
      <c r="E249" s="217" t="s">
        <v>130</v>
      </c>
      <c r="F249" s="217" t="s">
        <v>299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SUM(P250:P267)</f>
        <v>0</v>
      </c>
      <c r="Q249" s="211"/>
      <c r="R249" s="212">
        <f>SUM(R250:R267)</f>
        <v>1621.0894139999998</v>
      </c>
      <c r="S249" s="211"/>
      <c r="T249" s="213">
        <f>SUM(T250:T267)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4" t="s">
        <v>87</v>
      </c>
      <c r="AT249" s="215" t="s">
        <v>78</v>
      </c>
      <c r="AU249" s="215" t="s">
        <v>87</v>
      </c>
      <c r="AY249" s="214" t="s">
        <v>124</v>
      </c>
      <c r="BK249" s="216">
        <f>SUM(BK250:BK267)</f>
        <v>0</v>
      </c>
    </row>
    <row r="250" s="2" customFormat="1" ht="33" customHeight="1">
      <c r="A250" s="38"/>
      <c r="B250" s="39"/>
      <c r="C250" s="219" t="s">
        <v>300</v>
      </c>
      <c r="D250" s="219" t="s">
        <v>126</v>
      </c>
      <c r="E250" s="220" t="s">
        <v>301</v>
      </c>
      <c r="F250" s="221" t="s">
        <v>302</v>
      </c>
      <c r="G250" s="222" t="s">
        <v>143</v>
      </c>
      <c r="H250" s="223">
        <v>152.69999999999999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44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130</v>
      </c>
      <c r="AT250" s="231" t="s">
        <v>126</v>
      </c>
      <c r="AU250" s="231" t="s">
        <v>89</v>
      </c>
      <c r="AY250" s="17" t="s">
        <v>124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87</v>
      </c>
      <c r="BK250" s="232">
        <f>ROUND(I250*H250,2)</f>
        <v>0</v>
      </c>
      <c r="BL250" s="17" t="s">
        <v>130</v>
      </c>
      <c r="BM250" s="231" t="s">
        <v>303</v>
      </c>
    </row>
    <row r="251" s="2" customFormat="1">
      <c r="A251" s="38"/>
      <c r="B251" s="39"/>
      <c r="C251" s="40"/>
      <c r="D251" s="233" t="s">
        <v>132</v>
      </c>
      <c r="E251" s="40"/>
      <c r="F251" s="234" t="s">
        <v>304</v>
      </c>
      <c r="G251" s="40"/>
      <c r="H251" s="40"/>
      <c r="I251" s="235"/>
      <c r="J251" s="40"/>
      <c r="K251" s="40"/>
      <c r="L251" s="44"/>
      <c r="M251" s="236"/>
      <c r="N251" s="237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132</v>
      </c>
      <c r="AU251" s="17" t="s">
        <v>89</v>
      </c>
    </row>
    <row r="252" s="2" customFormat="1" ht="24.15" customHeight="1">
      <c r="A252" s="38"/>
      <c r="B252" s="39"/>
      <c r="C252" s="219" t="s">
        <v>305</v>
      </c>
      <c r="D252" s="219" t="s">
        <v>126</v>
      </c>
      <c r="E252" s="220" t="s">
        <v>306</v>
      </c>
      <c r="F252" s="221" t="s">
        <v>307</v>
      </c>
      <c r="G252" s="222" t="s">
        <v>180</v>
      </c>
      <c r="H252" s="223">
        <v>322.25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44</v>
      </c>
      <c r="O252" s="91"/>
      <c r="P252" s="229">
        <f>O252*H252</f>
        <v>0</v>
      </c>
      <c r="Q252" s="229">
        <v>2.4340799999999998</v>
      </c>
      <c r="R252" s="229">
        <f>Q252*H252</f>
        <v>784.38227999999992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130</v>
      </c>
      <c r="AT252" s="231" t="s">
        <v>126</v>
      </c>
      <c r="AU252" s="231" t="s">
        <v>89</v>
      </c>
      <c r="AY252" s="17" t="s">
        <v>124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87</v>
      </c>
      <c r="BK252" s="232">
        <f>ROUND(I252*H252,2)</f>
        <v>0</v>
      </c>
      <c r="BL252" s="17" t="s">
        <v>130</v>
      </c>
      <c r="BM252" s="231" t="s">
        <v>308</v>
      </c>
    </row>
    <row r="253" s="2" customFormat="1">
      <c r="A253" s="38"/>
      <c r="B253" s="39"/>
      <c r="C253" s="40"/>
      <c r="D253" s="233" t="s">
        <v>132</v>
      </c>
      <c r="E253" s="40"/>
      <c r="F253" s="234" t="s">
        <v>309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132</v>
      </c>
      <c r="AU253" s="17" t="s">
        <v>89</v>
      </c>
    </row>
    <row r="254" s="14" customFormat="1">
      <c r="A254" s="14"/>
      <c r="B254" s="249"/>
      <c r="C254" s="250"/>
      <c r="D254" s="233" t="s">
        <v>202</v>
      </c>
      <c r="E254" s="251" t="s">
        <v>1</v>
      </c>
      <c r="F254" s="252" t="s">
        <v>310</v>
      </c>
      <c r="G254" s="250"/>
      <c r="H254" s="253">
        <v>322.25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202</v>
      </c>
      <c r="AU254" s="259" t="s">
        <v>89</v>
      </c>
      <c r="AV254" s="14" t="s">
        <v>89</v>
      </c>
      <c r="AW254" s="14" t="s">
        <v>36</v>
      </c>
      <c r="AX254" s="14" t="s">
        <v>87</v>
      </c>
      <c r="AY254" s="259" t="s">
        <v>124</v>
      </c>
    </row>
    <row r="255" s="2" customFormat="1" ht="24.15" customHeight="1">
      <c r="A255" s="38"/>
      <c r="B255" s="39"/>
      <c r="C255" s="219" t="s">
        <v>311</v>
      </c>
      <c r="D255" s="219" t="s">
        <v>126</v>
      </c>
      <c r="E255" s="220" t="s">
        <v>312</v>
      </c>
      <c r="F255" s="221" t="s">
        <v>313</v>
      </c>
      <c r="G255" s="222" t="s">
        <v>180</v>
      </c>
      <c r="H255" s="223">
        <v>388.25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44</v>
      </c>
      <c r="O255" s="91"/>
      <c r="P255" s="229">
        <f>O255*H255</f>
        <v>0</v>
      </c>
      <c r="Q255" s="229">
        <v>1.9967999999999999</v>
      </c>
      <c r="R255" s="229">
        <f>Q255*H255</f>
        <v>775.25759999999991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130</v>
      </c>
      <c r="AT255" s="231" t="s">
        <v>126</v>
      </c>
      <c r="AU255" s="231" t="s">
        <v>89</v>
      </c>
      <c r="AY255" s="17" t="s">
        <v>124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87</v>
      </c>
      <c r="BK255" s="232">
        <f>ROUND(I255*H255,2)</f>
        <v>0</v>
      </c>
      <c r="BL255" s="17" t="s">
        <v>130</v>
      </c>
      <c r="BM255" s="231" t="s">
        <v>314</v>
      </c>
    </row>
    <row r="256" s="2" customFormat="1">
      <c r="A256" s="38"/>
      <c r="B256" s="39"/>
      <c r="C256" s="40"/>
      <c r="D256" s="233" t="s">
        <v>132</v>
      </c>
      <c r="E256" s="40"/>
      <c r="F256" s="234" t="s">
        <v>315</v>
      </c>
      <c r="G256" s="40"/>
      <c r="H256" s="40"/>
      <c r="I256" s="235"/>
      <c r="J256" s="40"/>
      <c r="K256" s="40"/>
      <c r="L256" s="44"/>
      <c r="M256" s="236"/>
      <c r="N256" s="23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132</v>
      </c>
      <c r="AU256" s="17" t="s">
        <v>89</v>
      </c>
    </row>
    <row r="257" s="13" customFormat="1">
      <c r="A257" s="13"/>
      <c r="B257" s="239"/>
      <c r="C257" s="240"/>
      <c r="D257" s="233" t="s">
        <v>202</v>
      </c>
      <c r="E257" s="241" t="s">
        <v>1</v>
      </c>
      <c r="F257" s="242" t="s">
        <v>316</v>
      </c>
      <c r="G257" s="240"/>
      <c r="H257" s="241" t="s">
        <v>1</v>
      </c>
      <c r="I257" s="243"/>
      <c r="J257" s="240"/>
      <c r="K257" s="240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202</v>
      </c>
      <c r="AU257" s="248" t="s">
        <v>89</v>
      </c>
      <c r="AV257" s="13" t="s">
        <v>87</v>
      </c>
      <c r="AW257" s="13" t="s">
        <v>36</v>
      </c>
      <c r="AX257" s="13" t="s">
        <v>79</v>
      </c>
      <c r="AY257" s="248" t="s">
        <v>124</v>
      </c>
    </row>
    <row r="258" s="14" customFormat="1">
      <c r="A258" s="14"/>
      <c r="B258" s="249"/>
      <c r="C258" s="250"/>
      <c r="D258" s="233" t="s">
        <v>202</v>
      </c>
      <c r="E258" s="251" t="s">
        <v>1</v>
      </c>
      <c r="F258" s="252" t="s">
        <v>317</v>
      </c>
      <c r="G258" s="250"/>
      <c r="H258" s="253">
        <v>780.47500000000002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202</v>
      </c>
      <c r="AU258" s="259" t="s">
        <v>89</v>
      </c>
      <c r="AV258" s="14" t="s">
        <v>89</v>
      </c>
      <c r="AW258" s="14" t="s">
        <v>36</v>
      </c>
      <c r="AX258" s="14" t="s">
        <v>79</v>
      </c>
      <c r="AY258" s="259" t="s">
        <v>124</v>
      </c>
    </row>
    <row r="259" s="13" customFormat="1">
      <c r="A259" s="13"/>
      <c r="B259" s="239"/>
      <c r="C259" s="240"/>
      <c r="D259" s="233" t="s">
        <v>202</v>
      </c>
      <c r="E259" s="241" t="s">
        <v>1</v>
      </c>
      <c r="F259" s="242" t="s">
        <v>318</v>
      </c>
      <c r="G259" s="240"/>
      <c r="H259" s="241" t="s">
        <v>1</v>
      </c>
      <c r="I259" s="243"/>
      <c r="J259" s="240"/>
      <c r="K259" s="240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202</v>
      </c>
      <c r="AU259" s="248" t="s">
        <v>89</v>
      </c>
      <c r="AV259" s="13" t="s">
        <v>87</v>
      </c>
      <c r="AW259" s="13" t="s">
        <v>36</v>
      </c>
      <c r="AX259" s="13" t="s">
        <v>79</v>
      </c>
      <c r="AY259" s="248" t="s">
        <v>124</v>
      </c>
    </row>
    <row r="260" s="14" customFormat="1">
      <c r="A260" s="14"/>
      <c r="B260" s="249"/>
      <c r="C260" s="250"/>
      <c r="D260" s="233" t="s">
        <v>202</v>
      </c>
      <c r="E260" s="251" t="s">
        <v>1</v>
      </c>
      <c r="F260" s="252" t="s">
        <v>319</v>
      </c>
      <c r="G260" s="250"/>
      <c r="H260" s="253">
        <v>-392.22500000000002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202</v>
      </c>
      <c r="AU260" s="259" t="s">
        <v>89</v>
      </c>
      <c r="AV260" s="14" t="s">
        <v>89</v>
      </c>
      <c r="AW260" s="14" t="s">
        <v>36</v>
      </c>
      <c r="AX260" s="14" t="s">
        <v>79</v>
      </c>
      <c r="AY260" s="259" t="s">
        <v>124</v>
      </c>
    </row>
    <row r="261" s="15" customFormat="1">
      <c r="A261" s="15"/>
      <c r="B261" s="260"/>
      <c r="C261" s="261"/>
      <c r="D261" s="233" t="s">
        <v>202</v>
      </c>
      <c r="E261" s="262" t="s">
        <v>1</v>
      </c>
      <c r="F261" s="263" t="s">
        <v>207</v>
      </c>
      <c r="G261" s="261"/>
      <c r="H261" s="264">
        <v>388.25</v>
      </c>
      <c r="I261" s="265"/>
      <c r="J261" s="261"/>
      <c r="K261" s="261"/>
      <c r="L261" s="266"/>
      <c r="M261" s="267"/>
      <c r="N261" s="268"/>
      <c r="O261" s="268"/>
      <c r="P261" s="268"/>
      <c r="Q261" s="268"/>
      <c r="R261" s="268"/>
      <c r="S261" s="268"/>
      <c r="T261" s="26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0" t="s">
        <v>202</v>
      </c>
      <c r="AU261" s="270" t="s">
        <v>89</v>
      </c>
      <c r="AV261" s="15" t="s">
        <v>130</v>
      </c>
      <c r="AW261" s="15" t="s">
        <v>36</v>
      </c>
      <c r="AX261" s="15" t="s">
        <v>87</v>
      </c>
      <c r="AY261" s="270" t="s">
        <v>124</v>
      </c>
    </row>
    <row r="262" s="2" customFormat="1" ht="16.5" customHeight="1">
      <c r="A262" s="38"/>
      <c r="B262" s="39"/>
      <c r="C262" s="219" t="s">
        <v>320</v>
      </c>
      <c r="D262" s="219" t="s">
        <v>126</v>
      </c>
      <c r="E262" s="220" t="s">
        <v>321</v>
      </c>
      <c r="F262" s="221" t="s">
        <v>322</v>
      </c>
      <c r="G262" s="222" t="s">
        <v>143</v>
      </c>
      <c r="H262" s="223">
        <v>1297.25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44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130</v>
      </c>
      <c r="AT262" s="231" t="s">
        <v>126</v>
      </c>
      <c r="AU262" s="231" t="s">
        <v>89</v>
      </c>
      <c r="AY262" s="17" t="s">
        <v>124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87</v>
      </c>
      <c r="BK262" s="232">
        <f>ROUND(I262*H262,2)</f>
        <v>0</v>
      </c>
      <c r="BL262" s="17" t="s">
        <v>130</v>
      </c>
      <c r="BM262" s="231" t="s">
        <v>323</v>
      </c>
    </row>
    <row r="263" s="2" customFormat="1">
      <c r="A263" s="38"/>
      <c r="B263" s="39"/>
      <c r="C263" s="40"/>
      <c r="D263" s="233" t="s">
        <v>132</v>
      </c>
      <c r="E263" s="40"/>
      <c r="F263" s="234" t="s">
        <v>324</v>
      </c>
      <c r="G263" s="40"/>
      <c r="H263" s="40"/>
      <c r="I263" s="235"/>
      <c r="J263" s="40"/>
      <c r="K263" s="40"/>
      <c r="L263" s="44"/>
      <c r="M263" s="236"/>
      <c r="N263" s="23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132</v>
      </c>
      <c r="AU263" s="17" t="s">
        <v>89</v>
      </c>
    </row>
    <row r="264" s="2" customFormat="1" ht="24.15" customHeight="1">
      <c r="A264" s="38"/>
      <c r="B264" s="39"/>
      <c r="C264" s="219" t="s">
        <v>325</v>
      </c>
      <c r="D264" s="219" t="s">
        <v>126</v>
      </c>
      <c r="E264" s="220" t="s">
        <v>326</v>
      </c>
      <c r="F264" s="221" t="s">
        <v>327</v>
      </c>
      <c r="G264" s="222" t="s">
        <v>180</v>
      </c>
      <c r="H264" s="223">
        <v>392.22500000000002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44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130</v>
      </c>
      <c r="AT264" s="231" t="s">
        <v>126</v>
      </c>
      <c r="AU264" s="231" t="s">
        <v>89</v>
      </c>
      <c r="AY264" s="17" t="s">
        <v>124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87</v>
      </c>
      <c r="BK264" s="232">
        <f>ROUND(I264*H264,2)</f>
        <v>0</v>
      </c>
      <c r="BL264" s="17" t="s">
        <v>130</v>
      </c>
      <c r="BM264" s="231" t="s">
        <v>328</v>
      </c>
    </row>
    <row r="265" s="2" customFormat="1">
      <c r="A265" s="38"/>
      <c r="B265" s="39"/>
      <c r="C265" s="40"/>
      <c r="D265" s="233" t="s">
        <v>132</v>
      </c>
      <c r="E265" s="40"/>
      <c r="F265" s="234" t="s">
        <v>329</v>
      </c>
      <c r="G265" s="40"/>
      <c r="H265" s="40"/>
      <c r="I265" s="235"/>
      <c r="J265" s="40"/>
      <c r="K265" s="40"/>
      <c r="L265" s="44"/>
      <c r="M265" s="236"/>
      <c r="N265" s="23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132</v>
      </c>
      <c r="AU265" s="17" t="s">
        <v>89</v>
      </c>
    </row>
    <row r="266" s="2" customFormat="1" ht="33" customHeight="1">
      <c r="A266" s="38"/>
      <c r="B266" s="39"/>
      <c r="C266" s="219" t="s">
        <v>330</v>
      </c>
      <c r="D266" s="219" t="s">
        <v>126</v>
      </c>
      <c r="E266" s="220" t="s">
        <v>331</v>
      </c>
      <c r="F266" s="221" t="s">
        <v>332</v>
      </c>
      <c r="G266" s="222" t="s">
        <v>143</v>
      </c>
      <c r="H266" s="223">
        <v>152.69999999999999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44</v>
      </c>
      <c r="O266" s="91"/>
      <c r="P266" s="229">
        <f>O266*H266</f>
        <v>0</v>
      </c>
      <c r="Q266" s="229">
        <v>0.40242</v>
      </c>
      <c r="R266" s="229">
        <f>Q266*H266</f>
        <v>61.449533999999993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130</v>
      </c>
      <c r="AT266" s="231" t="s">
        <v>126</v>
      </c>
      <c r="AU266" s="231" t="s">
        <v>89</v>
      </c>
      <c r="AY266" s="17" t="s">
        <v>124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87</v>
      </c>
      <c r="BK266" s="232">
        <f>ROUND(I266*H266,2)</f>
        <v>0</v>
      </c>
      <c r="BL266" s="17" t="s">
        <v>130</v>
      </c>
      <c r="BM266" s="231" t="s">
        <v>333</v>
      </c>
    </row>
    <row r="267" s="2" customFormat="1">
      <c r="A267" s="38"/>
      <c r="B267" s="39"/>
      <c r="C267" s="40"/>
      <c r="D267" s="233" t="s">
        <v>132</v>
      </c>
      <c r="E267" s="40"/>
      <c r="F267" s="234" t="s">
        <v>334</v>
      </c>
      <c r="G267" s="40"/>
      <c r="H267" s="40"/>
      <c r="I267" s="235"/>
      <c r="J267" s="40"/>
      <c r="K267" s="40"/>
      <c r="L267" s="44"/>
      <c r="M267" s="236"/>
      <c r="N267" s="237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132</v>
      </c>
      <c r="AU267" s="17" t="s">
        <v>89</v>
      </c>
    </row>
    <row r="268" s="12" customFormat="1" ht="22.8" customHeight="1">
      <c r="A268" s="12"/>
      <c r="B268" s="203"/>
      <c r="C268" s="204"/>
      <c r="D268" s="205" t="s">
        <v>78</v>
      </c>
      <c r="E268" s="217" t="s">
        <v>156</v>
      </c>
      <c r="F268" s="217" t="s">
        <v>335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SUM(P269:P271)</f>
        <v>0</v>
      </c>
      <c r="Q268" s="211"/>
      <c r="R268" s="212">
        <f>SUM(R269:R271)</f>
        <v>23.591100000000001</v>
      </c>
      <c r="S268" s="211"/>
      <c r="T268" s="213">
        <f>SUM(T269:T271)</f>
        <v>10.585750000000001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87</v>
      </c>
      <c r="AT268" s="215" t="s">
        <v>78</v>
      </c>
      <c r="AU268" s="215" t="s">
        <v>87</v>
      </c>
      <c r="AY268" s="214" t="s">
        <v>124</v>
      </c>
      <c r="BK268" s="216">
        <f>SUM(BK269:BK271)</f>
        <v>0</v>
      </c>
    </row>
    <row r="269" s="2" customFormat="1" ht="24.15" customHeight="1">
      <c r="A269" s="38"/>
      <c r="B269" s="39"/>
      <c r="C269" s="219" t="s">
        <v>336</v>
      </c>
      <c r="D269" s="219" t="s">
        <v>126</v>
      </c>
      <c r="E269" s="220" t="s">
        <v>337</v>
      </c>
      <c r="F269" s="221" t="s">
        <v>338</v>
      </c>
      <c r="G269" s="222" t="s">
        <v>143</v>
      </c>
      <c r="H269" s="223">
        <v>302.44999999999999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44</v>
      </c>
      <c r="O269" s="91"/>
      <c r="P269" s="229">
        <f>O269*H269</f>
        <v>0</v>
      </c>
      <c r="Q269" s="229">
        <v>0.078</v>
      </c>
      <c r="R269" s="229">
        <f>Q269*H269</f>
        <v>23.591100000000001</v>
      </c>
      <c r="S269" s="229">
        <v>0.035000000000000003</v>
      </c>
      <c r="T269" s="230">
        <f>S269*H269</f>
        <v>10.585750000000001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130</v>
      </c>
      <c r="AT269" s="231" t="s">
        <v>126</v>
      </c>
      <c r="AU269" s="231" t="s">
        <v>89</v>
      </c>
      <c r="AY269" s="17" t="s">
        <v>124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87</v>
      </c>
      <c r="BK269" s="232">
        <f>ROUND(I269*H269,2)</f>
        <v>0</v>
      </c>
      <c r="BL269" s="17" t="s">
        <v>130</v>
      </c>
      <c r="BM269" s="231" t="s">
        <v>339</v>
      </c>
    </row>
    <row r="270" s="2" customFormat="1">
      <c r="A270" s="38"/>
      <c r="B270" s="39"/>
      <c r="C270" s="40"/>
      <c r="D270" s="233" t="s">
        <v>132</v>
      </c>
      <c r="E270" s="40"/>
      <c r="F270" s="234" t="s">
        <v>340</v>
      </c>
      <c r="G270" s="40"/>
      <c r="H270" s="40"/>
      <c r="I270" s="235"/>
      <c r="J270" s="40"/>
      <c r="K270" s="40"/>
      <c r="L270" s="44"/>
      <c r="M270" s="236"/>
      <c r="N270" s="237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132</v>
      </c>
      <c r="AU270" s="17" t="s">
        <v>89</v>
      </c>
    </row>
    <row r="271" s="2" customFormat="1">
      <c r="A271" s="38"/>
      <c r="B271" s="39"/>
      <c r="C271" s="40"/>
      <c r="D271" s="233" t="s">
        <v>134</v>
      </c>
      <c r="E271" s="40"/>
      <c r="F271" s="238" t="s">
        <v>341</v>
      </c>
      <c r="G271" s="40"/>
      <c r="H271" s="40"/>
      <c r="I271" s="235"/>
      <c r="J271" s="40"/>
      <c r="K271" s="40"/>
      <c r="L271" s="44"/>
      <c r="M271" s="236"/>
      <c r="N271" s="23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134</v>
      </c>
      <c r="AU271" s="17" t="s">
        <v>89</v>
      </c>
    </row>
    <row r="272" s="12" customFormat="1" ht="22.8" customHeight="1">
      <c r="A272" s="12"/>
      <c r="B272" s="203"/>
      <c r="C272" s="204"/>
      <c r="D272" s="205" t="s">
        <v>78</v>
      </c>
      <c r="E272" s="217" t="s">
        <v>172</v>
      </c>
      <c r="F272" s="217" t="s">
        <v>342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SUM(P273:P290)</f>
        <v>0</v>
      </c>
      <c r="Q272" s="211"/>
      <c r="R272" s="212">
        <f>SUM(R273:R290)</f>
        <v>31.661099999999998</v>
      </c>
      <c r="S272" s="211"/>
      <c r="T272" s="213">
        <f>SUM(T273:T290)</f>
        <v>94.23458500000001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87</v>
      </c>
      <c r="AT272" s="215" t="s">
        <v>78</v>
      </c>
      <c r="AU272" s="215" t="s">
        <v>87</v>
      </c>
      <c r="AY272" s="214" t="s">
        <v>124</v>
      </c>
      <c r="BK272" s="216">
        <f>SUM(BK273:BK290)</f>
        <v>0</v>
      </c>
    </row>
    <row r="273" s="2" customFormat="1" ht="16.5" customHeight="1">
      <c r="A273" s="38"/>
      <c r="B273" s="39"/>
      <c r="C273" s="219" t="s">
        <v>343</v>
      </c>
      <c r="D273" s="219" t="s">
        <v>126</v>
      </c>
      <c r="E273" s="220" t="s">
        <v>344</v>
      </c>
      <c r="F273" s="221" t="s">
        <v>345</v>
      </c>
      <c r="G273" s="222" t="s">
        <v>346</v>
      </c>
      <c r="H273" s="223">
        <v>147.5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44</v>
      </c>
      <c r="O273" s="91"/>
      <c r="P273" s="229">
        <f>O273*H273</f>
        <v>0</v>
      </c>
      <c r="Q273" s="229">
        <v>0.040079999999999998</v>
      </c>
      <c r="R273" s="229">
        <f>Q273*H273</f>
        <v>5.9117999999999995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130</v>
      </c>
      <c r="AT273" s="231" t="s">
        <v>126</v>
      </c>
      <c r="AU273" s="231" t="s">
        <v>89</v>
      </c>
      <c r="AY273" s="17" t="s">
        <v>124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87</v>
      </c>
      <c r="BK273" s="232">
        <f>ROUND(I273*H273,2)</f>
        <v>0</v>
      </c>
      <c r="BL273" s="17" t="s">
        <v>130</v>
      </c>
      <c r="BM273" s="231" t="s">
        <v>347</v>
      </c>
    </row>
    <row r="274" s="2" customFormat="1">
      <c r="A274" s="38"/>
      <c r="B274" s="39"/>
      <c r="C274" s="40"/>
      <c r="D274" s="233" t="s">
        <v>132</v>
      </c>
      <c r="E274" s="40"/>
      <c r="F274" s="234" t="s">
        <v>345</v>
      </c>
      <c r="G274" s="40"/>
      <c r="H274" s="40"/>
      <c r="I274" s="235"/>
      <c r="J274" s="40"/>
      <c r="K274" s="40"/>
      <c r="L274" s="44"/>
      <c r="M274" s="236"/>
      <c r="N274" s="237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132</v>
      </c>
      <c r="AU274" s="17" t="s">
        <v>89</v>
      </c>
    </row>
    <row r="275" s="2" customFormat="1" ht="24.15" customHeight="1">
      <c r="A275" s="38"/>
      <c r="B275" s="39"/>
      <c r="C275" s="219" t="s">
        <v>348</v>
      </c>
      <c r="D275" s="219" t="s">
        <v>126</v>
      </c>
      <c r="E275" s="220" t="s">
        <v>349</v>
      </c>
      <c r="F275" s="221" t="s">
        <v>350</v>
      </c>
      <c r="G275" s="222" t="s">
        <v>346</v>
      </c>
      <c r="H275" s="223">
        <v>147.5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44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0.025000000000000001</v>
      </c>
      <c r="T275" s="230">
        <f>S275*H275</f>
        <v>3.6875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130</v>
      </c>
      <c r="AT275" s="231" t="s">
        <v>126</v>
      </c>
      <c r="AU275" s="231" t="s">
        <v>89</v>
      </c>
      <c r="AY275" s="17" t="s">
        <v>124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87</v>
      </c>
      <c r="BK275" s="232">
        <f>ROUND(I275*H275,2)</f>
        <v>0</v>
      </c>
      <c r="BL275" s="17" t="s">
        <v>130</v>
      </c>
      <c r="BM275" s="231" t="s">
        <v>351</v>
      </c>
    </row>
    <row r="276" s="2" customFormat="1">
      <c r="A276" s="38"/>
      <c r="B276" s="39"/>
      <c r="C276" s="40"/>
      <c r="D276" s="233" t="s">
        <v>132</v>
      </c>
      <c r="E276" s="40"/>
      <c r="F276" s="234" t="s">
        <v>350</v>
      </c>
      <c r="G276" s="40"/>
      <c r="H276" s="40"/>
      <c r="I276" s="235"/>
      <c r="J276" s="40"/>
      <c r="K276" s="40"/>
      <c r="L276" s="44"/>
      <c r="M276" s="236"/>
      <c r="N276" s="237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132</v>
      </c>
      <c r="AU276" s="17" t="s">
        <v>89</v>
      </c>
    </row>
    <row r="277" s="2" customFormat="1">
      <c r="A277" s="38"/>
      <c r="B277" s="39"/>
      <c r="C277" s="40"/>
      <c r="D277" s="233" t="s">
        <v>134</v>
      </c>
      <c r="E277" s="40"/>
      <c r="F277" s="238" t="s">
        <v>352</v>
      </c>
      <c r="G277" s="40"/>
      <c r="H277" s="40"/>
      <c r="I277" s="235"/>
      <c r="J277" s="40"/>
      <c r="K277" s="40"/>
      <c r="L277" s="44"/>
      <c r="M277" s="236"/>
      <c r="N277" s="237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134</v>
      </c>
      <c r="AU277" s="17" t="s">
        <v>89</v>
      </c>
    </row>
    <row r="278" s="2" customFormat="1" ht="21.75" customHeight="1">
      <c r="A278" s="38"/>
      <c r="B278" s="39"/>
      <c r="C278" s="219" t="s">
        <v>353</v>
      </c>
      <c r="D278" s="219" t="s">
        <v>126</v>
      </c>
      <c r="E278" s="220" t="s">
        <v>354</v>
      </c>
      <c r="F278" s="221" t="s">
        <v>355</v>
      </c>
      <c r="G278" s="222" t="s">
        <v>180</v>
      </c>
      <c r="H278" s="223">
        <v>20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44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2.8999999999999999</v>
      </c>
      <c r="T278" s="230">
        <f>S278*H278</f>
        <v>58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130</v>
      </c>
      <c r="AT278" s="231" t="s">
        <v>126</v>
      </c>
      <c r="AU278" s="231" t="s">
        <v>89</v>
      </c>
      <c r="AY278" s="17" t="s">
        <v>124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87</v>
      </c>
      <c r="BK278" s="232">
        <f>ROUND(I278*H278,2)</f>
        <v>0</v>
      </c>
      <c r="BL278" s="17" t="s">
        <v>130</v>
      </c>
      <c r="BM278" s="231" t="s">
        <v>356</v>
      </c>
    </row>
    <row r="279" s="2" customFormat="1">
      <c r="A279" s="38"/>
      <c r="B279" s="39"/>
      <c r="C279" s="40"/>
      <c r="D279" s="233" t="s">
        <v>132</v>
      </c>
      <c r="E279" s="40"/>
      <c r="F279" s="234" t="s">
        <v>357</v>
      </c>
      <c r="G279" s="40"/>
      <c r="H279" s="40"/>
      <c r="I279" s="235"/>
      <c r="J279" s="40"/>
      <c r="K279" s="40"/>
      <c r="L279" s="44"/>
      <c r="M279" s="236"/>
      <c r="N279" s="237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132</v>
      </c>
      <c r="AU279" s="17" t="s">
        <v>89</v>
      </c>
    </row>
    <row r="280" s="2" customFormat="1" ht="24.15" customHeight="1">
      <c r="A280" s="38"/>
      <c r="B280" s="39"/>
      <c r="C280" s="219" t="s">
        <v>358</v>
      </c>
      <c r="D280" s="219" t="s">
        <v>126</v>
      </c>
      <c r="E280" s="220" t="s">
        <v>359</v>
      </c>
      <c r="F280" s="221" t="s">
        <v>360</v>
      </c>
      <c r="G280" s="222" t="s">
        <v>143</v>
      </c>
      <c r="H280" s="223">
        <v>525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44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130</v>
      </c>
      <c r="AT280" s="231" t="s">
        <v>126</v>
      </c>
      <c r="AU280" s="231" t="s">
        <v>89</v>
      </c>
      <c r="AY280" s="17" t="s">
        <v>124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87</v>
      </c>
      <c r="BK280" s="232">
        <f>ROUND(I280*H280,2)</f>
        <v>0</v>
      </c>
      <c r="BL280" s="17" t="s">
        <v>130</v>
      </c>
      <c r="BM280" s="231" t="s">
        <v>361</v>
      </c>
    </row>
    <row r="281" s="2" customFormat="1">
      <c r="A281" s="38"/>
      <c r="B281" s="39"/>
      <c r="C281" s="40"/>
      <c r="D281" s="233" t="s">
        <v>132</v>
      </c>
      <c r="E281" s="40"/>
      <c r="F281" s="234" t="s">
        <v>360</v>
      </c>
      <c r="G281" s="40"/>
      <c r="H281" s="40"/>
      <c r="I281" s="235"/>
      <c r="J281" s="40"/>
      <c r="K281" s="40"/>
      <c r="L281" s="44"/>
      <c r="M281" s="236"/>
      <c r="N281" s="237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132</v>
      </c>
      <c r="AU281" s="17" t="s">
        <v>89</v>
      </c>
    </row>
    <row r="282" s="2" customFormat="1" ht="24.15" customHeight="1">
      <c r="A282" s="38"/>
      <c r="B282" s="39"/>
      <c r="C282" s="219" t="s">
        <v>362</v>
      </c>
      <c r="D282" s="219" t="s">
        <v>126</v>
      </c>
      <c r="E282" s="220" t="s">
        <v>363</v>
      </c>
      <c r="F282" s="221" t="s">
        <v>364</v>
      </c>
      <c r="G282" s="222" t="s">
        <v>143</v>
      </c>
      <c r="H282" s="223">
        <v>302.44999999999999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44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0.023300000000000001</v>
      </c>
      <c r="T282" s="230">
        <f>S282*H282</f>
        <v>7.047085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130</v>
      </c>
      <c r="AT282" s="231" t="s">
        <v>126</v>
      </c>
      <c r="AU282" s="231" t="s">
        <v>89</v>
      </c>
      <c r="AY282" s="17" t="s">
        <v>124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87</v>
      </c>
      <c r="BK282" s="232">
        <f>ROUND(I282*H282,2)</f>
        <v>0</v>
      </c>
      <c r="BL282" s="17" t="s">
        <v>130</v>
      </c>
      <c r="BM282" s="231" t="s">
        <v>365</v>
      </c>
    </row>
    <row r="283" s="2" customFormat="1">
      <c r="A283" s="38"/>
      <c r="B283" s="39"/>
      <c r="C283" s="40"/>
      <c r="D283" s="233" t="s">
        <v>132</v>
      </c>
      <c r="E283" s="40"/>
      <c r="F283" s="234" t="s">
        <v>366</v>
      </c>
      <c r="G283" s="40"/>
      <c r="H283" s="40"/>
      <c r="I283" s="235"/>
      <c r="J283" s="40"/>
      <c r="K283" s="40"/>
      <c r="L283" s="44"/>
      <c r="M283" s="236"/>
      <c r="N283" s="237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132</v>
      </c>
      <c r="AU283" s="17" t="s">
        <v>89</v>
      </c>
    </row>
    <row r="284" s="2" customFormat="1" ht="24.15" customHeight="1">
      <c r="A284" s="38"/>
      <c r="B284" s="39"/>
      <c r="C284" s="219" t="s">
        <v>367</v>
      </c>
      <c r="D284" s="219" t="s">
        <v>126</v>
      </c>
      <c r="E284" s="220" t="s">
        <v>368</v>
      </c>
      <c r="F284" s="221" t="s">
        <v>369</v>
      </c>
      <c r="G284" s="222" t="s">
        <v>180</v>
      </c>
      <c r="H284" s="223">
        <v>10.199999999999999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44</v>
      </c>
      <c r="O284" s="91"/>
      <c r="P284" s="229">
        <f>O284*H284</f>
        <v>0</v>
      </c>
      <c r="Q284" s="229">
        <v>0.50375000000000003</v>
      </c>
      <c r="R284" s="229">
        <f>Q284*H284</f>
        <v>5.1382500000000002</v>
      </c>
      <c r="S284" s="229">
        <v>2.5</v>
      </c>
      <c r="T284" s="230">
        <f>S284*H284</f>
        <v>25.5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130</v>
      </c>
      <c r="AT284" s="231" t="s">
        <v>126</v>
      </c>
      <c r="AU284" s="231" t="s">
        <v>89</v>
      </c>
      <c r="AY284" s="17" t="s">
        <v>124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87</v>
      </c>
      <c r="BK284" s="232">
        <f>ROUND(I284*H284,2)</f>
        <v>0</v>
      </c>
      <c r="BL284" s="17" t="s">
        <v>130</v>
      </c>
      <c r="BM284" s="231" t="s">
        <v>370</v>
      </c>
    </row>
    <row r="285" s="2" customFormat="1">
      <c r="A285" s="38"/>
      <c r="B285" s="39"/>
      <c r="C285" s="40"/>
      <c r="D285" s="233" t="s">
        <v>132</v>
      </c>
      <c r="E285" s="40"/>
      <c r="F285" s="234" t="s">
        <v>371</v>
      </c>
      <c r="G285" s="40"/>
      <c r="H285" s="40"/>
      <c r="I285" s="235"/>
      <c r="J285" s="40"/>
      <c r="K285" s="40"/>
      <c r="L285" s="44"/>
      <c r="M285" s="236"/>
      <c r="N285" s="237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132</v>
      </c>
      <c r="AU285" s="17" t="s">
        <v>89</v>
      </c>
    </row>
    <row r="286" s="2" customFormat="1" ht="16.5" customHeight="1">
      <c r="A286" s="38"/>
      <c r="B286" s="39"/>
      <c r="C286" s="271" t="s">
        <v>372</v>
      </c>
      <c r="D286" s="271" t="s">
        <v>267</v>
      </c>
      <c r="E286" s="272" t="s">
        <v>373</v>
      </c>
      <c r="F286" s="273" t="s">
        <v>374</v>
      </c>
      <c r="G286" s="274" t="s">
        <v>375</v>
      </c>
      <c r="H286" s="275">
        <v>20.399999999999999</v>
      </c>
      <c r="I286" s="276"/>
      <c r="J286" s="277">
        <f>ROUND(I286*H286,2)</f>
        <v>0</v>
      </c>
      <c r="K286" s="278"/>
      <c r="L286" s="279"/>
      <c r="M286" s="280" t="s">
        <v>1</v>
      </c>
      <c r="N286" s="281" t="s">
        <v>44</v>
      </c>
      <c r="O286" s="91"/>
      <c r="P286" s="229">
        <f>O286*H286</f>
        <v>0</v>
      </c>
      <c r="Q286" s="229">
        <v>1</v>
      </c>
      <c r="R286" s="229">
        <f>Q286*H286</f>
        <v>20.399999999999999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166</v>
      </c>
      <c r="AT286" s="231" t="s">
        <v>267</v>
      </c>
      <c r="AU286" s="231" t="s">
        <v>89</v>
      </c>
      <c r="AY286" s="17" t="s">
        <v>124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87</v>
      </c>
      <c r="BK286" s="232">
        <f>ROUND(I286*H286,2)</f>
        <v>0</v>
      </c>
      <c r="BL286" s="17" t="s">
        <v>130</v>
      </c>
      <c r="BM286" s="231" t="s">
        <v>376</v>
      </c>
    </row>
    <row r="287" s="2" customFormat="1">
      <c r="A287" s="38"/>
      <c r="B287" s="39"/>
      <c r="C287" s="40"/>
      <c r="D287" s="233" t="s">
        <v>132</v>
      </c>
      <c r="E287" s="40"/>
      <c r="F287" s="234" t="s">
        <v>374</v>
      </c>
      <c r="G287" s="40"/>
      <c r="H287" s="40"/>
      <c r="I287" s="235"/>
      <c r="J287" s="40"/>
      <c r="K287" s="40"/>
      <c r="L287" s="44"/>
      <c r="M287" s="236"/>
      <c r="N287" s="237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132</v>
      </c>
      <c r="AU287" s="17" t="s">
        <v>89</v>
      </c>
    </row>
    <row r="288" s="14" customFormat="1">
      <c r="A288" s="14"/>
      <c r="B288" s="249"/>
      <c r="C288" s="250"/>
      <c r="D288" s="233" t="s">
        <v>202</v>
      </c>
      <c r="E288" s="250"/>
      <c r="F288" s="252" t="s">
        <v>377</v>
      </c>
      <c r="G288" s="250"/>
      <c r="H288" s="253">
        <v>20.399999999999999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202</v>
      </c>
      <c r="AU288" s="259" t="s">
        <v>89</v>
      </c>
      <c r="AV288" s="14" t="s">
        <v>89</v>
      </c>
      <c r="AW288" s="14" t="s">
        <v>4</v>
      </c>
      <c r="AX288" s="14" t="s">
        <v>87</v>
      </c>
      <c r="AY288" s="259" t="s">
        <v>124</v>
      </c>
    </row>
    <row r="289" s="2" customFormat="1" ht="37.8" customHeight="1">
      <c r="A289" s="38"/>
      <c r="B289" s="39"/>
      <c r="C289" s="219" t="s">
        <v>378</v>
      </c>
      <c r="D289" s="219" t="s">
        <v>126</v>
      </c>
      <c r="E289" s="220" t="s">
        <v>379</v>
      </c>
      <c r="F289" s="221" t="s">
        <v>380</v>
      </c>
      <c r="G289" s="222" t="s">
        <v>129</v>
      </c>
      <c r="H289" s="223">
        <v>45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44</v>
      </c>
      <c r="O289" s="91"/>
      <c r="P289" s="229">
        <f>O289*H289</f>
        <v>0</v>
      </c>
      <c r="Q289" s="229">
        <v>0.0046899999999999997</v>
      </c>
      <c r="R289" s="229">
        <f>Q289*H289</f>
        <v>0.21104999999999999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130</v>
      </c>
      <c r="AT289" s="231" t="s">
        <v>126</v>
      </c>
      <c r="AU289" s="231" t="s">
        <v>89</v>
      </c>
      <c r="AY289" s="17" t="s">
        <v>124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87</v>
      </c>
      <c r="BK289" s="232">
        <f>ROUND(I289*H289,2)</f>
        <v>0</v>
      </c>
      <c r="BL289" s="17" t="s">
        <v>130</v>
      </c>
      <c r="BM289" s="231" t="s">
        <v>381</v>
      </c>
    </row>
    <row r="290" s="2" customFormat="1">
      <c r="A290" s="38"/>
      <c r="B290" s="39"/>
      <c r="C290" s="40"/>
      <c r="D290" s="233" t="s">
        <v>132</v>
      </c>
      <c r="E290" s="40"/>
      <c r="F290" s="234" t="s">
        <v>382</v>
      </c>
      <c r="G290" s="40"/>
      <c r="H290" s="40"/>
      <c r="I290" s="235"/>
      <c r="J290" s="40"/>
      <c r="K290" s="40"/>
      <c r="L290" s="44"/>
      <c r="M290" s="236"/>
      <c r="N290" s="237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132</v>
      </c>
      <c r="AU290" s="17" t="s">
        <v>89</v>
      </c>
    </row>
    <row r="291" s="12" customFormat="1" ht="22.8" customHeight="1">
      <c r="A291" s="12"/>
      <c r="B291" s="203"/>
      <c r="C291" s="204"/>
      <c r="D291" s="205" t="s">
        <v>78</v>
      </c>
      <c r="E291" s="217" t="s">
        <v>383</v>
      </c>
      <c r="F291" s="217" t="s">
        <v>384</v>
      </c>
      <c r="G291" s="204"/>
      <c r="H291" s="204"/>
      <c r="I291" s="207"/>
      <c r="J291" s="218">
        <f>BK291</f>
        <v>0</v>
      </c>
      <c r="K291" s="204"/>
      <c r="L291" s="209"/>
      <c r="M291" s="210"/>
      <c r="N291" s="211"/>
      <c r="O291" s="211"/>
      <c r="P291" s="212">
        <f>SUM(P292:P294)</f>
        <v>0</v>
      </c>
      <c r="Q291" s="211"/>
      <c r="R291" s="212">
        <f>SUM(R292:R294)</f>
        <v>0</v>
      </c>
      <c r="S291" s="211"/>
      <c r="T291" s="213">
        <f>SUM(T292:T294)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4" t="s">
        <v>87</v>
      </c>
      <c r="AT291" s="215" t="s">
        <v>78</v>
      </c>
      <c r="AU291" s="215" t="s">
        <v>87</v>
      </c>
      <c r="AY291" s="214" t="s">
        <v>124</v>
      </c>
      <c r="BK291" s="216">
        <f>SUM(BK292:BK294)</f>
        <v>0</v>
      </c>
    </row>
    <row r="292" s="2" customFormat="1" ht="21.75" customHeight="1">
      <c r="A292" s="38"/>
      <c r="B292" s="39"/>
      <c r="C292" s="219" t="s">
        <v>385</v>
      </c>
      <c r="D292" s="219" t="s">
        <v>126</v>
      </c>
      <c r="E292" s="220" t="s">
        <v>386</v>
      </c>
      <c r="F292" s="221" t="s">
        <v>387</v>
      </c>
      <c r="G292" s="222" t="s">
        <v>375</v>
      </c>
      <c r="H292" s="223">
        <v>303.65499999999997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44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130</v>
      </c>
      <c r="AT292" s="231" t="s">
        <v>126</v>
      </c>
      <c r="AU292" s="231" t="s">
        <v>89</v>
      </c>
      <c r="AY292" s="17" t="s">
        <v>124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87</v>
      </c>
      <c r="BK292" s="232">
        <f>ROUND(I292*H292,2)</f>
        <v>0</v>
      </c>
      <c r="BL292" s="17" t="s">
        <v>130</v>
      </c>
      <c r="BM292" s="231" t="s">
        <v>388</v>
      </c>
    </row>
    <row r="293" s="2" customFormat="1">
      <c r="A293" s="38"/>
      <c r="B293" s="39"/>
      <c r="C293" s="40"/>
      <c r="D293" s="233" t="s">
        <v>132</v>
      </c>
      <c r="E293" s="40"/>
      <c r="F293" s="234" t="s">
        <v>389</v>
      </c>
      <c r="G293" s="40"/>
      <c r="H293" s="40"/>
      <c r="I293" s="235"/>
      <c r="J293" s="40"/>
      <c r="K293" s="40"/>
      <c r="L293" s="44"/>
      <c r="M293" s="236"/>
      <c r="N293" s="237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132</v>
      </c>
      <c r="AU293" s="17" t="s">
        <v>89</v>
      </c>
    </row>
    <row r="294" s="2" customFormat="1">
      <c r="A294" s="38"/>
      <c r="B294" s="39"/>
      <c r="C294" s="40"/>
      <c r="D294" s="233" t="s">
        <v>134</v>
      </c>
      <c r="E294" s="40"/>
      <c r="F294" s="238" t="s">
        <v>390</v>
      </c>
      <c r="G294" s="40"/>
      <c r="H294" s="40"/>
      <c r="I294" s="235"/>
      <c r="J294" s="40"/>
      <c r="K294" s="40"/>
      <c r="L294" s="44"/>
      <c r="M294" s="236"/>
      <c r="N294" s="237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134</v>
      </c>
      <c r="AU294" s="17" t="s">
        <v>89</v>
      </c>
    </row>
    <row r="295" s="12" customFormat="1" ht="22.8" customHeight="1">
      <c r="A295" s="12"/>
      <c r="B295" s="203"/>
      <c r="C295" s="204"/>
      <c r="D295" s="205" t="s">
        <v>78</v>
      </c>
      <c r="E295" s="217" t="s">
        <v>391</v>
      </c>
      <c r="F295" s="217" t="s">
        <v>392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SUM(P296:P297)</f>
        <v>0</v>
      </c>
      <c r="Q295" s="211"/>
      <c r="R295" s="212">
        <f>SUM(R296:R297)</f>
        <v>0</v>
      </c>
      <c r="S295" s="211"/>
      <c r="T295" s="213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87</v>
      </c>
      <c r="AT295" s="215" t="s">
        <v>78</v>
      </c>
      <c r="AU295" s="215" t="s">
        <v>87</v>
      </c>
      <c r="AY295" s="214" t="s">
        <v>124</v>
      </c>
      <c r="BK295" s="216">
        <f>SUM(BK296:BK297)</f>
        <v>0</v>
      </c>
    </row>
    <row r="296" s="2" customFormat="1" ht="16.5" customHeight="1">
      <c r="A296" s="38"/>
      <c r="B296" s="39"/>
      <c r="C296" s="219" t="s">
        <v>393</v>
      </c>
      <c r="D296" s="219" t="s">
        <v>126</v>
      </c>
      <c r="E296" s="220" t="s">
        <v>394</v>
      </c>
      <c r="F296" s="221" t="s">
        <v>395</v>
      </c>
      <c r="G296" s="222" t="s">
        <v>375</v>
      </c>
      <c r="H296" s="223">
        <v>1862.7940000000001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44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130</v>
      </c>
      <c r="AT296" s="231" t="s">
        <v>126</v>
      </c>
      <c r="AU296" s="231" t="s">
        <v>89</v>
      </c>
      <c r="AY296" s="17" t="s">
        <v>124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87</v>
      </c>
      <c r="BK296" s="232">
        <f>ROUND(I296*H296,2)</f>
        <v>0</v>
      </c>
      <c r="BL296" s="17" t="s">
        <v>130</v>
      </c>
      <c r="BM296" s="231" t="s">
        <v>396</v>
      </c>
    </row>
    <row r="297" s="2" customFormat="1">
      <c r="A297" s="38"/>
      <c r="B297" s="39"/>
      <c r="C297" s="40"/>
      <c r="D297" s="233" t="s">
        <v>132</v>
      </c>
      <c r="E297" s="40"/>
      <c r="F297" s="234" t="s">
        <v>397</v>
      </c>
      <c r="G297" s="40"/>
      <c r="H297" s="40"/>
      <c r="I297" s="235"/>
      <c r="J297" s="40"/>
      <c r="K297" s="40"/>
      <c r="L297" s="44"/>
      <c r="M297" s="282"/>
      <c r="N297" s="283"/>
      <c r="O297" s="284"/>
      <c r="P297" s="284"/>
      <c r="Q297" s="284"/>
      <c r="R297" s="284"/>
      <c r="S297" s="284"/>
      <c r="T297" s="2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132</v>
      </c>
      <c r="AU297" s="17" t="s">
        <v>89</v>
      </c>
    </row>
    <row r="298" s="2" customFormat="1" ht="6.96" customHeight="1">
      <c r="A298" s="38"/>
      <c r="B298" s="66"/>
      <c r="C298" s="67"/>
      <c r="D298" s="67"/>
      <c r="E298" s="67"/>
      <c r="F298" s="67"/>
      <c r="G298" s="67"/>
      <c r="H298" s="67"/>
      <c r="I298" s="67"/>
      <c r="J298" s="67"/>
      <c r="K298" s="67"/>
      <c r="L298" s="44"/>
      <c r="M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</row>
  </sheetData>
  <sheetProtection sheet="1" autoFilter="0" formatColumns="0" formatRows="0" objects="1" scenarios="1" spinCount="100000" saltValue="v8DRxB+i2Whgf89RfZki1ZpJ3kyjRp+2v9HLRqGHhU0HUud2GHo70wQb/40TzEDsDq2qv3wrW0XaLBPo6q1Cxw==" hashValue="8NkisGz0Y5euNyDuOgW7ChXHu4HzKE6J7MJZVfhcnPiPtFZ57L8vR57UEJtr4vwnJJIZD4jon0DJg+1OlUr1tw==" algorithmName="SHA-512" password="CC35"/>
  <autoFilter ref="C123:K29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Šišemka, Šišma, oprava toku v ř.km 5,180 - 6, 541, vč. přechodového úseku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ROUND((SUM(BE117:BE160)),  2)</f>
        <v>0</v>
      </c>
      <c r="G33" s="38"/>
      <c r="H33" s="38"/>
      <c r="I33" s="155">
        <v>0.20999999999999999</v>
      </c>
      <c r="J33" s="154">
        <f>ROUND(((SUM(BE117:BE160))*I33),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ROUND((SUM(BF117:BF160)),  2)</f>
        <v>0</v>
      </c>
      <c r="G34" s="38"/>
      <c r="H34" s="38"/>
      <c r="I34" s="155">
        <v>0.12</v>
      </c>
      <c r="J34" s="154">
        <f>ROUND(((SUM(BF117:BF160))*I34),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ROUND((SUM(BG117:BG160)),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ROUND((SUM(BH117:BH160)),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ROUND((SUM(BI117:BI160)),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Šišemka, Šišma, oprava toku v ř.km 5,180 - 6, 541, vč. přechodového úseku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Šišma</v>
      </c>
      <c r="G89" s="40"/>
      <c r="H89" s="40"/>
      <c r="I89" s="32" t="s">
        <v>22</v>
      </c>
      <c r="J89" s="79" t="str">
        <f>IF(J12="","",J12)</f>
        <v>22. 9. 2025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399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Šišemka, Šišma, oprava toku v ř.km 5,180 - 6, 541, vč. přechodového úseku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Šišma</v>
      </c>
      <c r="G111" s="40"/>
      <c r="H111" s="40"/>
      <c r="I111" s="32" t="s">
        <v>22</v>
      </c>
      <c r="J111" s="79" t="str">
        <f>IF(J12="","",J12)</f>
        <v>22. 9. 2025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32</v>
      </c>
      <c r="J113" s="36" t="str">
        <f>E21</f>
        <v>Ing. Tomáš Pecival, Ph.D.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37</v>
      </c>
      <c r="J114" s="36" t="str">
        <f>E24</f>
        <v>Ing. Tomáš Pecival, Ph.D.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110</v>
      </c>
      <c r="D116" s="194" t="s">
        <v>64</v>
      </c>
      <c r="E116" s="194" t="s">
        <v>60</v>
      </c>
      <c r="F116" s="194" t="s">
        <v>61</v>
      </c>
      <c r="G116" s="194" t="s">
        <v>111</v>
      </c>
      <c r="H116" s="194" t="s">
        <v>112</v>
      </c>
      <c r="I116" s="194" t="s">
        <v>113</v>
      </c>
      <c r="J116" s="195" t="s">
        <v>98</v>
      </c>
      <c r="K116" s="196" t="s">
        <v>114</v>
      </c>
      <c r="L116" s="197"/>
      <c r="M116" s="100" t="s">
        <v>1</v>
      </c>
      <c r="N116" s="101" t="s">
        <v>43</v>
      </c>
      <c r="O116" s="101" t="s">
        <v>115</v>
      </c>
      <c r="P116" s="101" t="s">
        <v>116</v>
      </c>
      <c r="Q116" s="101" t="s">
        <v>117</v>
      </c>
      <c r="R116" s="101" t="s">
        <v>118</v>
      </c>
      <c r="S116" s="101" t="s">
        <v>119</v>
      </c>
      <c r="T116" s="102" t="s">
        <v>120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121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100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400</v>
      </c>
      <c r="F118" s="206" t="s">
        <v>401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SUM(P119:P160)</f>
        <v>0</v>
      </c>
      <c r="Q118" s="211"/>
      <c r="R118" s="212">
        <f>SUM(R119:R160)</f>
        <v>0</v>
      </c>
      <c r="S118" s="211"/>
      <c r="T118" s="213">
        <f>SUM(T119:T160)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151</v>
      </c>
      <c r="AT118" s="215" t="s">
        <v>78</v>
      </c>
      <c r="AU118" s="215" t="s">
        <v>79</v>
      </c>
      <c r="AY118" s="214" t="s">
        <v>124</v>
      </c>
      <c r="BK118" s="216">
        <f>SUM(BK119:BK160)</f>
        <v>0</v>
      </c>
    </row>
    <row r="119" s="2" customFormat="1" ht="24.15" customHeight="1">
      <c r="A119" s="38"/>
      <c r="B119" s="39"/>
      <c r="C119" s="219" t="s">
        <v>87</v>
      </c>
      <c r="D119" s="219" t="s">
        <v>126</v>
      </c>
      <c r="E119" s="220" t="s">
        <v>402</v>
      </c>
      <c r="F119" s="221" t="s">
        <v>403</v>
      </c>
      <c r="G119" s="222" t="s">
        <v>404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44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405</v>
      </c>
      <c r="AT119" s="231" t="s">
        <v>126</v>
      </c>
      <c r="AU119" s="231" t="s">
        <v>87</v>
      </c>
      <c r="AY119" s="17" t="s">
        <v>124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87</v>
      </c>
      <c r="BK119" s="232">
        <f>ROUND(I119*H119,2)</f>
        <v>0</v>
      </c>
      <c r="BL119" s="17" t="s">
        <v>405</v>
      </c>
      <c r="BM119" s="231" t="s">
        <v>406</v>
      </c>
    </row>
    <row r="120" s="2" customFormat="1">
      <c r="A120" s="38"/>
      <c r="B120" s="39"/>
      <c r="C120" s="40"/>
      <c r="D120" s="233" t="s">
        <v>132</v>
      </c>
      <c r="E120" s="40"/>
      <c r="F120" s="234" t="s">
        <v>407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132</v>
      </c>
      <c r="AU120" s="17" t="s">
        <v>87</v>
      </c>
    </row>
    <row r="121" s="2" customFormat="1" ht="16.5" customHeight="1">
      <c r="A121" s="38"/>
      <c r="B121" s="39"/>
      <c r="C121" s="219" t="s">
        <v>89</v>
      </c>
      <c r="D121" s="219" t="s">
        <v>126</v>
      </c>
      <c r="E121" s="220" t="s">
        <v>283</v>
      </c>
      <c r="F121" s="221" t="s">
        <v>408</v>
      </c>
      <c r="G121" s="222" t="s">
        <v>404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405</v>
      </c>
      <c r="AT121" s="231" t="s">
        <v>126</v>
      </c>
      <c r="AU121" s="231" t="s">
        <v>87</v>
      </c>
      <c r="AY121" s="17" t="s">
        <v>124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405</v>
      </c>
      <c r="BM121" s="231" t="s">
        <v>409</v>
      </c>
    </row>
    <row r="122" s="2" customFormat="1">
      <c r="A122" s="38"/>
      <c r="B122" s="39"/>
      <c r="C122" s="40"/>
      <c r="D122" s="233" t="s">
        <v>132</v>
      </c>
      <c r="E122" s="40"/>
      <c r="F122" s="234" t="s">
        <v>410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132</v>
      </c>
      <c r="AU122" s="17" t="s">
        <v>87</v>
      </c>
    </row>
    <row r="123" s="2" customFormat="1" ht="21.75" customHeight="1">
      <c r="A123" s="38"/>
      <c r="B123" s="39"/>
      <c r="C123" s="219" t="s">
        <v>140</v>
      </c>
      <c r="D123" s="219" t="s">
        <v>126</v>
      </c>
      <c r="E123" s="220" t="s">
        <v>289</v>
      </c>
      <c r="F123" s="221" t="s">
        <v>411</v>
      </c>
      <c r="G123" s="222" t="s">
        <v>404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405</v>
      </c>
      <c r="AT123" s="231" t="s">
        <v>126</v>
      </c>
      <c r="AU123" s="231" t="s">
        <v>87</v>
      </c>
      <c r="AY123" s="17" t="s">
        <v>124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405</v>
      </c>
      <c r="BM123" s="231" t="s">
        <v>412</v>
      </c>
    </row>
    <row r="124" s="2" customFormat="1">
      <c r="A124" s="38"/>
      <c r="B124" s="39"/>
      <c r="C124" s="40"/>
      <c r="D124" s="233" t="s">
        <v>132</v>
      </c>
      <c r="E124" s="40"/>
      <c r="F124" s="234" t="s">
        <v>411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132</v>
      </c>
      <c r="AU124" s="17" t="s">
        <v>87</v>
      </c>
    </row>
    <row r="125" s="2" customFormat="1">
      <c r="A125" s="38"/>
      <c r="B125" s="39"/>
      <c r="C125" s="40"/>
      <c r="D125" s="233" t="s">
        <v>134</v>
      </c>
      <c r="E125" s="40"/>
      <c r="F125" s="238" t="s">
        <v>413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134</v>
      </c>
      <c r="AU125" s="17" t="s">
        <v>87</v>
      </c>
    </row>
    <row r="126" s="2" customFormat="1" ht="16.5" customHeight="1">
      <c r="A126" s="38"/>
      <c r="B126" s="39"/>
      <c r="C126" s="219" t="s">
        <v>130</v>
      </c>
      <c r="D126" s="219" t="s">
        <v>126</v>
      </c>
      <c r="E126" s="220" t="s">
        <v>386</v>
      </c>
      <c r="F126" s="221" t="s">
        <v>414</v>
      </c>
      <c r="G126" s="222" t="s">
        <v>404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405</v>
      </c>
      <c r="AT126" s="231" t="s">
        <v>126</v>
      </c>
      <c r="AU126" s="231" t="s">
        <v>87</v>
      </c>
      <c r="AY126" s="17" t="s">
        <v>124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405</v>
      </c>
      <c r="BM126" s="231" t="s">
        <v>415</v>
      </c>
    </row>
    <row r="127" s="2" customFormat="1">
      <c r="A127" s="38"/>
      <c r="B127" s="39"/>
      <c r="C127" s="40"/>
      <c r="D127" s="233" t="s">
        <v>132</v>
      </c>
      <c r="E127" s="40"/>
      <c r="F127" s="234" t="s">
        <v>416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87</v>
      </c>
    </row>
    <row r="128" s="2" customFormat="1" ht="21.75" customHeight="1">
      <c r="A128" s="38"/>
      <c r="B128" s="39"/>
      <c r="C128" s="219" t="s">
        <v>151</v>
      </c>
      <c r="D128" s="219" t="s">
        <v>126</v>
      </c>
      <c r="E128" s="220" t="s">
        <v>417</v>
      </c>
      <c r="F128" s="221" t="s">
        <v>418</v>
      </c>
      <c r="G128" s="222" t="s">
        <v>404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405</v>
      </c>
      <c r="AT128" s="231" t="s">
        <v>126</v>
      </c>
      <c r="AU128" s="231" t="s">
        <v>87</v>
      </c>
      <c r="AY128" s="17" t="s">
        <v>124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405</v>
      </c>
      <c r="BM128" s="231" t="s">
        <v>419</v>
      </c>
    </row>
    <row r="129" s="2" customFormat="1">
      <c r="A129" s="38"/>
      <c r="B129" s="39"/>
      <c r="C129" s="40"/>
      <c r="D129" s="233" t="s">
        <v>132</v>
      </c>
      <c r="E129" s="40"/>
      <c r="F129" s="234" t="s">
        <v>418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87</v>
      </c>
    </row>
    <row r="130" s="2" customFormat="1">
      <c r="A130" s="38"/>
      <c r="B130" s="39"/>
      <c r="C130" s="40"/>
      <c r="D130" s="233" t="s">
        <v>134</v>
      </c>
      <c r="E130" s="40"/>
      <c r="F130" s="238" t="s">
        <v>420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134</v>
      </c>
      <c r="AU130" s="17" t="s">
        <v>87</v>
      </c>
    </row>
    <row r="131" s="2" customFormat="1" ht="16.5" customHeight="1">
      <c r="A131" s="38"/>
      <c r="B131" s="39"/>
      <c r="C131" s="219" t="s">
        <v>156</v>
      </c>
      <c r="D131" s="219" t="s">
        <v>126</v>
      </c>
      <c r="E131" s="220" t="s">
        <v>421</v>
      </c>
      <c r="F131" s="221" t="s">
        <v>422</v>
      </c>
      <c r="G131" s="222" t="s">
        <v>404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405</v>
      </c>
      <c r="AT131" s="231" t="s">
        <v>126</v>
      </c>
      <c r="AU131" s="231" t="s">
        <v>87</v>
      </c>
      <c r="AY131" s="17" t="s">
        <v>124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405</v>
      </c>
      <c r="BM131" s="231" t="s">
        <v>423</v>
      </c>
    </row>
    <row r="132" s="2" customFormat="1">
      <c r="A132" s="38"/>
      <c r="B132" s="39"/>
      <c r="C132" s="40"/>
      <c r="D132" s="233" t="s">
        <v>132</v>
      </c>
      <c r="E132" s="40"/>
      <c r="F132" s="234" t="s">
        <v>422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132</v>
      </c>
      <c r="AU132" s="17" t="s">
        <v>87</v>
      </c>
    </row>
    <row r="133" s="2" customFormat="1" ht="33" customHeight="1">
      <c r="A133" s="38"/>
      <c r="B133" s="39"/>
      <c r="C133" s="219" t="s">
        <v>161</v>
      </c>
      <c r="D133" s="219" t="s">
        <v>126</v>
      </c>
      <c r="E133" s="220" t="s">
        <v>424</v>
      </c>
      <c r="F133" s="221" t="s">
        <v>425</v>
      </c>
      <c r="G133" s="222" t="s">
        <v>404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405</v>
      </c>
      <c r="AT133" s="231" t="s">
        <v>126</v>
      </c>
      <c r="AU133" s="231" t="s">
        <v>87</v>
      </c>
      <c r="AY133" s="17" t="s">
        <v>124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405</v>
      </c>
      <c r="BM133" s="231" t="s">
        <v>426</v>
      </c>
    </row>
    <row r="134" s="2" customFormat="1">
      <c r="A134" s="38"/>
      <c r="B134" s="39"/>
      <c r="C134" s="40"/>
      <c r="D134" s="233" t="s">
        <v>132</v>
      </c>
      <c r="E134" s="40"/>
      <c r="F134" s="234" t="s">
        <v>425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132</v>
      </c>
      <c r="AU134" s="17" t="s">
        <v>87</v>
      </c>
    </row>
    <row r="135" s="2" customFormat="1" ht="24.15" customHeight="1">
      <c r="A135" s="38"/>
      <c r="B135" s="39"/>
      <c r="C135" s="219" t="s">
        <v>166</v>
      </c>
      <c r="D135" s="219" t="s">
        <v>126</v>
      </c>
      <c r="E135" s="220" t="s">
        <v>427</v>
      </c>
      <c r="F135" s="221" t="s">
        <v>428</v>
      </c>
      <c r="G135" s="222" t="s">
        <v>404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405</v>
      </c>
      <c r="AT135" s="231" t="s">
        <v>126</v>
      </c>
      <c r="AU135" s="231" t="s">
        <v>87</v>
      </c>
      <c r="AY135" s="17" t="s">
        <v>124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405</v>
      </c>
      <c r="BM135" s="231" t="s">
        <v>429</v>
      </c>
    </row>
    <row r="136" s="2" customFormat="1">
      <c r="A136" s="38"/>
      <c r="B136" s="39"/>
      <c r="C136" s="40"/>
      <c r="D136" s="233" t="s">
        <v>132</v>
      </c>
      <c r="E136" s="40"/>
      <c r="F136" s="234" t="s">
        <v>428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132</v>
      </c>
      <c r="AU136" s="17" t="s">
        <v>87</v>
      </c>
    </row>
    <row r="137" s="2" customFormat="1" ht="37.8" customHeight="1">
      <c r="A137" s="38"/>
      <c r="B137" s="39"/>
      <c r="C137" s="219" t="s">
        <v>172</v>
      </c>
      <c r="D137" s="219" t="s">
        <v>126</v>
      </c>
      <c r="E137" s="220" t="s">
        <v>430</v>
      </c>
      <c r="F137" s="221" t="s">
        <v>431</v>
      </c>
      <c r="G137" s="222" t="s">
        <v>404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405</v>
      </c>
      <c r="AT137" s="231" t="s">
        <v>126</v>
      </c>
      <c r="AU137" s="231" t="s">
        <v>87</v>
      </c>
      <c r="AY137" s="17" t="s">
        <v>124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405</v>
      </c>
      <c r="BM137" s="231" t="s">
        <v>432</v>
      </c>
    </row>
    <row r="138" s="2" customFormat="1">
      <c r="A138" s="38"/>
      <c r="B138" s="39"/>
      <c r="C138" s="40"/>
      <c r="D138" s="233" t="s">
        <v>132</v>
      </c>
      <c r="E138" s="40"/>
      <c r="F138" s="234" t="s">
        <v>431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132</v>
      </c>
      <c r="AU138" s="17" t="s">
        <v>87</v>
      </c>
    </row>
    <row r="139" s="2" customFormat="1">
      <c r="A139" s="38"/>
      <c r="B139" s="39"/>
      <c r="C139" s="40"/>
      <c r="D139" s="233" t="s">
        <v>134</v>
      </c>
      <c r="E139" s="40"/>
      <c r="F139" s="238" t="s">
        <v>433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134</v>
      </c>
      <c r="AU139" s="17" t="s">
        <v>87</v>
      </c>
    </row>
    <row r="140" s="2" customFormat="1" ht="49.05" customHeight="1">
      <c r="A140" s="38"/>
      <c r="B140" s="39"/>
      <c r="C140" s="219" t="s">
        <v>177</v>
      </c>
      <c r="D140" s="219" t="s">
        <v>126</v>
      </c>
      <c r="E140" s="220" t="s">
        <v>434</v>
      </c>
      <c r="F140" s="221" t="s">
        <v>435</v>
      </c>
      <c r="G140" s="222" t="s">
        <v>404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405</v>
      </c>
      <c r="AT140" s="231" t="s">
        <v>126</v>
      </c>
      <c r="AU140" s="231" t="s">
        <v>87</v>
      </c>
      <c r="AY140" s="17" t="s">
        <v>124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405</v>
      </c>
      <c r="BM140" s="231" t="s">
        <v>436</v>
      </c>
    </row>
    <row r="141" s="2" customFormat="1">
      <c r="A141" s="38"/>
      <c r="B141" s="39"/>
      <c r="C141" s="40"/>
      <c r="D141" s="233" t="s">
        <v>132</v>
      </c>
      <c r="E141" s="40"/>
      <c r="F141" s="234" t="s">
        <v>435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87</v>
      </c>
    </row>
    <row r="142" s="2" customFormat="1" ht="24.15" customHeight="1">
      <c r="A142" s="38"/>
      <c r="B142" s="39"/>
      <c r="C142" s="219" t="s">
        <v>183</v>
      </c>
      <c r="D142" s="219" t="s">
        <v>126</v>
      </c>
      <c r="E142" s="220" t="s">
        <v>437</v>
      </c>
      <c r="F142" s="221" t="s">
        <v>438</v>
      </c>
      <c r="G142" s="222" t="s">
        <v>404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405</v>
      </c>
      <c r="AT142" s="231" t="s">
        <v>126</v>
      </c>
      <c r="AU142" s="231" t="s">
        <v>87</v>
      </c>
      <c r="AY142" s="17" t="s">
        <v>124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405</v>
      </c>
      <c r="BM142" s="231" t="s">
        <v>439</v>
      </c>
    </row>
    <row r="143" s="2" customFormat="1">
      <c r="A143" s="38"/>
      <c r="B143" s="39"/>
      <c r="C143" s="40"/>
      <c r="D143" s="233" t="s">
        <v>132</v>
      </c>
      <c r="E143" s="40"/>
      <c r="F143" s="234" t="s">
        <v>438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132</v>
      </c>
      <c r="AU143" s="17" t="s">
        <v>87</v>
      </c>
    </row>
    <row r="144" s="2" customFormat="1" ht="37.8" customHeight="1">
      <c r="A144" s="38"/>
      <c r="B144" s="39"/>
      <c r="C144" s="219" t="s">
        <v>8</v>
      </c>
      <c r="D144" s="219" t="s">
        <v>126</v>
      </c>
      <c r="E144" s="220" t="s">
        <v>440</v>
      </c>
      <c r="F144" s="221" t="s">
        <v>441</v>
      </c>
      <c r="G144" s="222" t="s">
        <v>404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405</v>
      </c>
      <c r="AT144" s="231" t="s">
        <v>126</v>
      </c>
      <c r="AU144" s="231" t="s">
        <v>87</v>
      </c>
      <c r="AY144" s="17" t="s">
        <v>124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405</v>
      </c>
      <c r="BM144" s="231" t="s">
        <v>442</v>
      </c>
    </row>
    <row r="145" s="2" customFormat="1">
      <c r="A145" s="38"/>
      <c r="B145" s="39"/>
      <c r="C145" s="40"/>
      <c r="D145" s="233" t="s">
        <v>132</v>
      </c>
      <c r="E145" s="40"/>
      <c r="F145" s="234" t="s">
        <v>441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132</v>
      </c>
      <c r="AU145" s="17" t="s">
        <v>87</v>
      </c>
    </row>
    <row r="146" s="2" customFormat="1" ht="24.15" customHeight="1">
      <c r="A146" s="38"/>
      <c r="B146" s="39"/>
      <c r="C146" s="219" t="s">
        <v>192</v>
      </c>
      <c r="D146" s="219" t="s">
        <v>126</v>
      </c>
      <c r="E146" s="220" t="s">
        <v>443</v>
      </c>
      <c r="F146" s="221" t="s">
        <v>444</v>
      </c>
      <c r="G146" s="222" t="s">
        <v>404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405</v>
      </c>
      <c r="AT146" s="231" t="s">
        <v>126</v>
      </c>
      <c r="AU146" s="231" t="s">
        <v>87</v>
      </c>
      <c r="AY146" s="17" t="s">
        <v>124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405</v>
      </c>
      <c r="BM146" s="231" t="s">
        <v>445</v>
      </c>
    </row>
    <row r="147" s="2" customFormat="1">
      <c r="A147" s="38"/>
      <c r="B147" s="39"/>
      <c r="C147" s="40"/>
      <c r="D147" s="233" t="s">
        <v>132</v>
      </c>
      <c r="E147" s="40"/>
      <c r="F147" s="234" t="s">
        <v>446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132</v>
      </c>
      <c r="AU147" s="17" t="s">
        <v>87</v>
      </c>
    </row>
    <row r="148" s="2" customFormat="1" ht="16.5" customHeight="1">
      <c r="A148" s="38"/>
      <c r="B148" s="39"/>
      <c r="C148" s="219" t="s">
        <v>197</v>
      </c>
      <c r="D148" s="219" t="s">
        <v>126</v>
      </c>
      <c r="E148" s="220" t="s">
        <v>447</v>
      </c>
      <c r="F148" s="221" t="s">
        <v>448</v>
      </c>
      <c r="G148" s="222" t="s">
        <v>404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405</v>
      </c>
      <c r="AT148" s="231" t="s">
        <v>126</v>
      </c>
      <c r="AU148" s="231" t="s">
        <v>87</v>
      </c>
      <c r="AY148" s="17" t="s">
        <v>124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405</v>
      </c>
      <c r="BM148" s="231" t="s">
        <v>449</v>
      </c>
    </row>
    <row r="149" s="2" customFormat="1">
      <c r="A149" s="38"/>
      <c r="B149" s="39"/>
      <c r="C149" s="40"/>
      <c r="D149" s="233" t="s">
        <v>132</v>
      </c>
      <c r="E149" s="40"/>
      <c r="F149" s="234" t="s">
        <v>450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87</v>
      </c>
    </row>
    <row r="150" s="2" customFormat="1" ht="24.15" customHeight="1">
      <c r="A150" s="38"/>
      <c r="B150" s="39"/>
      <c r="C150" s="219" t="s">
        <v>208</v>
      </c>
      <c r="D150" s="219" t="s">
        <v>126</v>
      </c>
      <c r="E150" s="220" t="s">
        <v>451</v>
      </c>
      <c r="F150" s="221" t="s">
        <v>452</v>
      </c>
      <c r="G150" s="222" t="s">
        <v>404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405</v>
      </c>
      <c r="AT150" s="231" t="s">
        <v>126</v>
      </c>
      <c r="AU150" s="231" t="s">
        <v>87</v>
      </c>
      <c r="AY150" s="17" t="s">
        <v>124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405</v>
      </c>
      <c r="BM150" s="231" t="s">
        <v>453</v>
      </c>
    </row>
    <row r="151" s="2" customFormat="1">
      <c r="A151" s="38"/>
      <c r="B151" s="39"/>
      <c r="C151" s="40"/>
      <c r="D151" s="233" t="s">
        <v>132</v>
      </c>
      <c r="E151" s="40"/>
      <c r="F151" s="234" t="s">
        <v>454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87</v>
      </c>
    </row>
    <row r="152" s="2" customFormat="1">
      <c r="A152" s="38"/>
      <c r="B152" s="39"/>
      <c r="C152" s="40"/>
      <c r="D152" s="233" t="s">
        <v>134</v>
      </c>
      <c r="E152" s="40"/>
      <c r="F152" s="238" t="s">
        <v>455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134</v>
      </c>
      <c r="AU152" s="17" t="s">
        <v>87</v>
      </c>
    </row>
    <row r="153" s="2" customFormat="1" ht="24.15" customHeight="1">
      <c r="A153" s="38"/>
      <c r="B153" s="39"/>
      <c r="C153" s="219" t="s">
        <v>213</v>
      </c>
      <c r="D153" s="219" t="s">
        <v>126</v>
      </c>
      <c r="E153" s="220" t="s">
        <v>456</v>
      </c>
      <c r="F153" s="221" t="s">
        <v>457</v>
      </c>
      <c r="G153" s="222" t="s">
        <v>404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405</v>
      </c>
      <c r="AT153" s="231" t="s">
        <v>126</v>
      </c>
      <c r="AU153" s="231" t="s">
        <v>87</v>
      </c>
      <c r="AY153" s="17" t="s">
        <v>124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405</v>
      </c>
      <c r="BM153" s="231" t="s">
        <v>458</v>
      </c>
    </row>
    <row r="154" s="2" customFormat="1">
      <c r="A154" s="38"/>
      <c r="B154" s="39"/>
      <c r="C154" s="40"/>
      <c r="D154" s="233" t="s">
        <v>132</v>
      </c>
      <c r="E154" s="40"/>
      <c r="F154" s="234" t="s">
        <v>457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132</v>
      </c>
      <c r="AU154" s="17" t="s">
        <v>87</v>
      </c>
    </row>
    <row r="155" s="2" customFormat="1" ht="16.5" customHeight="1">
      <c r="A155" s="38"/>
      <c r="B155" s="39"/>
      <c r="C155" s="219" t="s">
        <v>219</v>
      </c>
      <c r="D155" s="219" t="s">
        <v>126</v>
      </c>
      <c r="E155" s="220" t="s">
        <v>459</v>
      </c>
      <c r="F155" s="221" t="s">
        <v>460</v>
      </c>
      <c r="G155" s="222" t="s">
        <v>404</v>
      </c>
      <c r="H155" s="223">
        <v>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405</v>
      </c>
      <c r="AT155" s="231" t="s">
        <v>126</v>
      </c>
      <c r="AU155" s="231" t="s">
        <v>87</v>
      </c>
      <c r="AY155" s="17" t="s">
        <v>124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405</v>
      </c>
      <c r="BM155" s="231" t="s">
        <v>461</v>
      </c>
    </row>
    <row r="156" s="2" customFormat="1">
      <c r="A156" s="38"/>
      <c r="B156" s="39"/>
      <c r="C156" s="40"/>
      <c r="D156" s="233" t="s">
        <v>132</v>
      </c>
      <c r="E156" s="40"/>
      <c r="F156" s="234" t="s">
        <v>460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132</v>
      </c>
      <c r="AU156" s="17" t="s">
        <v>87</v>
      </c>
    </row>
    <row r="157" s="2" customFormat="1" ht="16.5" customHeight="1">
      <c r="A157" s="38"/>
      <c r="B157" s="39"/>
      <c r="C157" s="219" t="s">
        <v>224</v>
      </c>
      <c r="D157" s="219" t="s">
        <v>126</v>
      </c>
      <c r="E157" s="220" t="s">
        <v>462</v>
      </c>
      <c r="F157" s="221" t="s">
        <v>463</v>
      </c>
      <c r="G157" s="222" t="s">
        <v>404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405</v>
      </c>
      <c r="AT157" s="231" t="s">
        <v>126</v>
      </c>
      <c r="AU157" s="231" t="s">
        <v>87</v>
      </c>
      <c r="AY157" s="17" t="s">
        <v>124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405</v>
      </c>
      <c r="BM157" s="231" t="s">
        <v>464</v>
      </c>
    </row>
    <row r="158" s="2" customFormat="1">
      <c r="A158" s="38"/>
      <c r="B158" s="39"/>
      <c r="C158" s="40"/>
      <c r="D158" s="233" t="s">
        <v>132</v>
      </c>
      <c r="E158" s="40"/>
      <c r="F158" s="234" t="s">
        <v>463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132</v>
      </c>
      <c r="AU158" s="17" t="s">
        <v>87</v>
      </c>
    </row>
    <row r="159" s="2" customFormat="1" ht="16.5" customHeight="1">
      <c r="A159" s="38"/>
      <c r="B159" s="39"/>
      <c r="C159" s="219" t="s">
        <v>229</v>
      </c>
      <c r="D159" s="219" t="s">
        <v>126</v>
      </c>
      <c r="E159" s="220" t="s">
        <v>465</v>
      </c>
      <c r="F159" s="221" t="s">
        <v>466</v>
      </c>
      <c r="G159" s="222" t="s">
        <v>404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405</v>
      </c>
      <c r="AT159" s="231" t="s">
        <v>126</v>
      </c>
      <c r="AU159" s="231" t="s">
        <v>87</v>
      </c>
      <c r="AY159" s="17" t="s">
        <v>124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405</v>
      </c>
      <c r="BM159" s="231" t="s">
        <v>467</v>
      </c>
    </row>
    <row r="160" s="2" customFormat="1">
      <c r="A160" s="38"/>
      <c r="B160" s="39"/>
      <c r="C160" s="40"/>
      <c r="D160" s="233" t="s">
        <v>132</v>
      </c>
      <c r="E160" s="40"/>
      <c r="F160" s="234" t="s">
        <v>466</v>
      </c>
      <c r="G160" s="40"/>
      <c r="H160" s="40"/>
      <c r="I160" s="235"/>
      <c r="J160" s="40"/>
      <c r="K160" s="40"/>
      <c r="L160" s="44"/>
      <c r="M160" s="282"/>
      <c r="N160" s="283"/>
      <c r="O160" s="284"/>
      <c r="P160" s="284"/>
      <c r="Q160" s="284"/>
      <c r="R160" s="284"/>
      <c r="S160" s="284"/>
      <c r="T160" s="2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132</v>
      </c>
      <c r="AU160" s="17" t="s">
        <v>87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lafJcMG2GV96mY2okH9ZCr2W+feAu4/6diMMC04SZkj1F/WhnsxKTuHQ2hH1LQt6JF4Pb3WbBLkmiI1Hau8byA==" hashValue="ApHYrOLdI/ACr7OCo+fNpEEETEY1h1qs4/tozE2M4OeNx6Fzw5E35CKwt84Cc3/FDeLUK52ZBKNnDHblLhm3hA==" algorithmName="SHA-512" password="CC35"/>
  <autoFilter ref="C116:K16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2025-11-08T11:04:07Z</dcterms:created>
  <dcterms:modified xsi:type="dcterms:W3CDTF">2025-11-08T11:04:15Z</dcterms:modified>
</cp:coreProperties>
</file>